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2204520dafde6e6/Répertoire root/C de C/Secrétariat État/Campagne des oeuvres/2026-2027/"/>
    </mc:Choice>
  </mc:AlternateContent>
  <xr:revisionPtr revIDLastSave="6" documentId="8_{71583E13-4145-40B6-AA98-AFC0643B065C}" xr6:coauthVersionLast="47" xr6:coauthVersionMax="47" xr10:uidLastSave="{63F6EBF9-D4B3-4880-BF36-FB7BA1A12C53}"/>
  <bookViews>
    <workbookView xWindow="-108" yWindow="-108" windowWidth="23256" windowHeight="13896" xr2:uid="{C2A85621-7332-4ADC-9804-EA70BC4B3922}"/>
  </bookViews>
  <sheets>
    <sheet name="Octobre" sheetId="1" r:id="rId1"/>
    <sheet name="Novembre" sheetId="2" r:id="rId2"/>
    <sheet name="Décembre" sheetId="3" r:id="rId3"/>
    <sheet name="Janvier" sheetId="4" r:id="rId4"/>
    <sheet name="Février" sheetId="5" r:id="rId5"/>
    <sheet name="Mar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B4" i="6" l="1"/>
  <c r="B4" i="5"/>
  <c r="B4" i="4"/>
  <c r="B4" i="3"/>
  <c r="B4" i="2"/>
  <c r="L2" i="1"/>
  <c r="L2" i="5" s="1"/>
  <c r="L2" i="6"/>
  <c r="A3" i="6"/>
  <c r="A3" i="5"/>
  <c r="A3" i="4"/>
  <c r="A3" i="3"/>
  <c r="A3" i="2"/>
  <c r="L21" i="2"/>
  <c r="L21" i="1"/>
  <c r="B15" i="2"/>
  <c r="B15" i="3" s="1"/>
  <c r="B15" i="4" s="1"/>
  <c r="B15" i="5" s="1"/>
  <c r="B15" i="6" s="1"/>
  <c r="A9" i="2"/>
  <c r="A9" i="3" s="1"/>
  <c r="A8" i="2"/>
  <c r="A8" i="3" s="1"/>
  <c r="A8" i="4" s="1"/>
  <c r="A11" i="2"/>
  <c r="A11" i="3" s="1"/>
  <c r="A10" i="2"/>
  <c r="A10" i="3" s="1"/>
  <c r="B20" i="1"/>
  <c r="B19" i="2"/>
  <c r="B19" i="3" s="1"/>
  <c r="B19" i="4" s="1"/>
  <c r="B19" i="5" s="1"/>
  <c r="B19" i="6" s="1"/>
  <c r="B18" i="2"/>
  <c r="B18" i="3" s="1"/>
  <c r="B18" i="4" s="1"/>
  <c r="B18" i="5" s="1"/>
  <c r="B18" i="6" s="1"/>
  <c r="B17" i="2"/>
  <c r="B17" i="3" s="1"/>
  <c r="B17" i="4" s="1"/>
  <c r="B17" i="5" s="1"/>
  <c r="B17" i="6" s="1"/>
  <c r="B16" i="2"/>
  <c r="B16" i="3" s="1"/>
  <c r="B16" i="4" s="1"/>
  <c r="B16" i="5" s="1"/>
  <c r="B16" i="6" s="1"/>
  <c r="B14" i="2"/>
  <c r="B14" i="3" s="1"/>
  <c r="B14" i="4" s="1"/>
  <c r="B14" i="5" s="1"/>
  <c r="B14" i="6" s="1"/>
  <c r="B13" i="2"/>
  <c r="B13" i="3" s="1"/>
  <c r="B13" i="4" s="1"/>
  <c r="B13" i="5" s="1"/>
  <c r="B13" i="6" s="1"/>
  <c r="B12" i="2"/>
  <c r="B12" i="3" s="1"/>
  <c r="B12" i="4" s="1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L30" i="6"/>
  <c r="A19" i="6"/>
  <c r="A18" i="6"/>
  <c r="A17" i="6"/>
  <c r="A16" i="6"/>
  <c r="A15" i="6"/>
  <c r="A14" i="6"/>
  <c r="A13" i="6"/>
  <c r="A12" i="6"/>
  <c r="A7" i="6"/>
  <c r="B5" i="6"/>
  <c r="B5" i="5"/>
  <c r="L30" i="5"/>
  <c r="A19" i="5"/>
  <c r="A18" i="5"/>
  <c r="A17" i="5"/>
  <c r="A16" i="5"/>
  <c r="A15" i="5"/>
  <c r="A14" i="5"/>
  <c r="A13" i="5"/>
  <c r="A12" i="5"/>
  <c r="A7" i="5"/>
  <c r="A19" i="4"/>
  <c r="A18" i="4"/>
  <c r="A17" i="4"/>
  <c r="A16" i="4"/>
  <c r="A15" i="4"/>
  <c r="A14" i="4"/>
  <c r="A13" i="4"/>
  <c r="A12" i="4"/>
  <c r="L2" i="2" l="1"/>
  <c r="L2" i="3"/>
  <c r="L2" i="4"/>
  <c r="B12" i="5"/>
  <c r="B12" i="6" s="1"/>
  <c r="B5" i="4"/>
  <c r="B5" i="3"/>
  <c r="B5" i="2"/>
  <c r="L30" i="3"/>
  <c r="L30" i="4"/>
  <c r="A7" i="4"/>
  <c r="A19" i="3"/>
  <c r="A18" i="3"/>
  <c r="A17" i="3"/>
  <c r="A16" i="3"/>
  <c r="A15" i="3"/>
  <c r="A14" i="3"/>
  <c r="A13" i="3"/>
  <c r="A12" i="3"/>
  <c r="A7" i="3"/>
  <c r="A19" i="2"/>
  <c r="A18" i="2"/>
  <c r="A17" i="2"/>
  <c r="A16" i="2"/>
  <c r="A15" i="2"/>
  <c r="A14" i="2"/>
  <c r="A13" i="2"/>
  <c r="A12" i="2"/>
  <c r="A7" i="2"/>
  <c r="B20" i="2" s="1"/>
  <c r="L30" i="2"/>
  <c r="E20" i="6"/>
  <c r="D20" i="6"/>
  <c r="C20" i="6"/>
  <c r="J20" i="6" s="1"/>
  <c r="J19" i="6"/>
  <c r="J18" i="6"/>
  <c r="J17" i="6"/>
  <c r="J16" i="6"/>
  <c r="J15" i="6"/>
  <c r="J14" i="6"/>
  <c r="J13" i="6"/>
  <c r="J12" i="6"/>
  <c r="K20" i="5"/>
  <c r="J20" i="5"/>
  <c r="L20" i="5" s="1"/>
  <c r="L21" i="5" s="1"/>
  <c r="F20" i="5"/>
  <c r="E20" i="5"/>
  <c r="D20" i="5"/>
  <c r="C20" i="5"/>
  <c r="I20" i="5" s="1"/>
  <c r="J19" i="5"/>
  <c r="J18" i="5"/>
  <c r="J17" i="5"/>
  <c r="J16" i="5"/>
  <c r="J15" i="5"/>
  <c r="J14" i="5"/>
  <c r="J13" i="5"/>
  <c r="J12" i="5"/>
  <c r="E20" i="4"/>
  <c r="D20" i="4"/>
  <c r="C20" i="4"/>
  <c r="J20" i="4" s="1"/>
  <c r="J19" i="4"/>
  <c r="J18" i="4"/>
  <c r="J17" i="4"/>
  <c r="J16" i="4"/>
  <c r="J15" i="4"/>
  <c r="J14" i="4"/>
  <c r="J13" i="4"/>
  <c r="J12" i="4"/>
  <c r="E20" i="3"/>
  <c r="D20" i="3"/>
  <c r="C20" i="3"/>
  <c r="J20" i="3" s="1"/>
  <c r="J19" i="3"/>
  <c r="J18" i="3"/>
  <c r="J17" i="3"/>
  <c r="J16" i="3"/>
  <c r="J15" i="3"/>
  <c r="J14" i="3"/>
  <c r="J13" i="3"/>
  <c r="J12" i="3"/>
  <c r="E20" i="2"/>
  <c r="D20" i="2"/>
  <c r="C20" i="2"/>
  <c r="J20" i="2" s="1"/>
  <c r="J19" i="2"/>
  <c r="J18" i="2"/>
  <c r="J17" i="2"/>
  <c r="J16" i="2"/>
  <c r="J15" i="2"/>
  <c r="J14" i="2"/>
  <c r="J13" i="2"/>
  <c r="J12" i="2"/>
  <c r="K19" i="1"/>
  <c r="J19" i="1"/>
  <c r="J18" i="1"/>
  <c r="J17" i="1"/>
  <c r="I17" i="1"/>
  <c r="F17" i="2" s="1"/>
  <c r="G17" i="2" s="1"/>
  <c r="J16" i="1"/>
  <c r="J15" i="1"/>
  <c r="J14" i="1"/>
  <c r="J13" i="1"/>
  <c r="J12" i="1"/>
  <c r="F19" i="1"/>
  <c r="I19" i="1" s="1"/>
  <c r="F19" i="2" s="1"/>
  <c r="K19" i="2" s="1"/>
  <c r="F18" i="1"/>
  <c r="K18" i="1" s="1"/>
  <c r="F17" i="1"/>
  <c r="H17" i="1" s="1"/>
  <c r="F16" i="1"/>
  <c r="K16" i="1" s="1"/>
  <c r="F15" i="1"/>
  <c r="K15" i="1" s="1"/>
  <c r="F14" i="1"/>
  <c r="K14" i="1" s="1"/>
  <c r="F13" i="1"/>
  <c r="K13" i="1" s="1"/>
  <c r="F12" i="1"/>
  <c r="I12" i="1" s="1"/>
  <c r="F12" i="2" s="1"/>
  <c r="K12" i="2" s="1"/>
  <c r="K17" i="1" l="1"/>
  <c r="L17" i="1" s="1"/>
  <c r="G18" i="1"/>
  <c r="H18" i="1"/>
  <c r="I18" i="1"/>
  <c r="F18" i="2" s="1"/>
  <c r="K18" i="2" s="1"/>
  <c r="G15" i="1"/>
  <c r="H15" i="1"/>
  <c r="I15" i="1"/>
  <c r="F15" i="2" s="1"/>
  <c r="K15" i="2" s="1"/>
  <c r="K12" i="1"/>
  <c r="L12" i="1" s="1"/>
  <c r="G13" i="1"/>
  <c r="H13" i="1"/>
  <c r="L15" i="1"/>
  <c r="I13" i="1"/>
  <c r="F13" i="2" s="1"/>
  <c r="I13" i="2" s="1"/>
  <c r="F13" i="3" s="1"/>
  <c r="K13" i="3" s="1"/>
  <c r="L13" i="3" s="1"/>
  <c r="L13" i="1"/>
  <c r="G16" i="1"/>
  <c r="H16" i="1"/>
  <c r="L18" i="1"/>
  <c r="G14" i="1"/>
  <c r="I16" i="1"/>
  <c r="F16" i="2" s="1"/>
  <c r="H14" i="1"/>
  <c r="L16" i="1"/>
  <c r="G19" i="1"/>
  <c r="G12" i="1"/>
  <c r="I14" i="1"/>
  <c r="F14" i="2" s="1"/>
  <c r="H19" i="1"/>
  <c r="H12" i="1"/>
  <c r="L14" i="1"/>
  <c r="G17" i="1"/>
  <c r="L19" i="1"/>
  <c r="L12" i="2"/>
  <c r="L19" i="2"/>
  <c r="I16" i="2"/>
  <c r="F16" i="3" s="1"/>
  <c r="K16" i="3" s="1"/>
  <c r="L16" i="3" s="1"/>
  <c r="K16" i="2"/>
  <c r="L16" i="2" s="1"/>
  <c r="G18" i="2"/>
  <c r="I18" i="2"/>
  <c r="F18" i="3" s="1"/>
  <c r="K18" i="3" s="1"/>
  <c r="L18" i="3" s="1"/>
  <c r="L18" i="2"/>
  <c r="L15" i="2"/>
  <c r="G15" i="2"/>
  <c r="K13" i="2"/>
  <c r="L13" i="2" s="1"/>
  <c r="G19" i="2"/>
  <c r="I12" i="2"/>
  <c r="F12" i="3" s="1"/>
  <c r="H19" i="2"/>
  <c r="H15" i="2"/>
  <c r="G12" i="2"/>
  <c r="H17" i="2"/>
  <c r="H12" i="2"/>
  <c r="I17" i="2"/>
  <c r="F17" i="3" s="1"/>
  <c r="K17" i="3" s="1"/>
  <c r="L17" i="3" s="1"/>
  <c r="K17" i="2"/>
  <c r="L17" i="2" s="1"/>
  <c r="I19" i="2"/>
  <c r="F19" i="3" s="1"/>
  <c r="F20" i="1"/>
  <c r="E20" i="1"/>
  <c r="D20" i="1"/>
  <c r="C20" i="1"/>
  <c r="I13" i="3" l="1"/>
  <c r="F13" i="4" s="1"/>
  <c r="K13" i="4" s="1"/>
  <c r="L13" i="4" s="1"/>
  <c r="H17" i="3"/>
  <c r="G17" i="3"/>
  <c r="H13" i="3"/>
  <c r="I15" i="2"/>
  <c r="F15" i="3" s="1"/>
  <c r="K15" i="3" s="1"/>
  <c r="L15" i="3" s="1"/>
  <c r="G13" i="3"/>
  <c r="I20" i="1"/>
  <c r="H18" i="2"/>
  <c r="G16" i="2"/>
  <c r="H16" i="2"/>
  <c r="I16" i="3"/>
  <c r="F16" i="4" s="1"/>
  <c r="H16" i="4" s="1"/>
  <c r="H16" i="3"/>
  <c r="G16" i="3"/>
  <c r="F20" i="2"/>
  <c r="K20" i="2" s="1"/>
  <c r="L20" i="2" s="1"/>
  <c r="H13" i="2"/>
  <c r="I14" i="2"/>
  <c r="F14" i="3" s="1"/>
  <c r="K14" i="2"/>
  <c r="L14" i="2" s="1"/>
  <c r="G14" i="2"/>
  <c r="H14" i="2"/>
  <c r="G13" i="2"/>
  <c r="I15" i="3"/>
  <c r="F15" i="4" s="1"/>
  <c r="K15" i="4" s="1"/>
  <c r="L15" i="4" s="1"/>
  <c r="H15" i="3"/>
  <c r="G15" i="3"/>
  <c r="I18" i="3"/>
  <c r="F18" i="4" s="1"/>
  <c r="K18" i="4" s="1"/>
  <c r="L18" i="4" s="1"/>
  <c r="I19" i="3"/>
  <c r="F19" i="4" s="1"/>
  <c r="K19" i="3"/>
  <c r="L19" i="3" s="1"/>
  <c r="H19" i="3"/>
  <c r="H18" i="3"/>
  <c r="G19" i="3"/>
  <c r="G18" i="3"/>
  <c r="I17" i="3"/>
  <c r="F17" i="4" s="1"/>
  <c r="I12" i="3"/>
  <c r="F12" i="4" s="1"/>
  <c r="K12" i="3"/>
  <c r="L12" i="3" s="1"/>
  <c r="H12" i="3"/>
  <c r="G12" i="3"/>
  <c r="J20" i="1"/>
  <c r="K20" i="1"/>
  <c r="H20" i="1"/>
  <c r="G20" i="1"/>
  <c r="H13" i="4" l="1"/>
  <c r="G13" i="4"/>
  <c r="I13" i="4"/>
  <c r="F13" i="5" s="1"/>
  <c r="K13" i="5" s="1"/>
  <c r="L13" i="5" s="1"/>
  <c r="H18" i="4"/>
  <c r="I20" i="2"/>
  <c r="H20" i="2"/>
  <c r="G20" i="2"/>
  <c r="I18" i="4"/>
  <c r="F18" i="5" s="1"/>
  <c r="I18" i="5" s="1"/>
  <c r="F18" i="6" s="1"/>
  <c r="G15" i="4"/>
  <c r="I15" i="4"/>
  <c r="F15" i="5" s="1"/>
  <c r="K15" i="5" s="1"/>
  <c r="L15" i="5" s="1"/>
  <c r="H14" i="3"/>
  <c r="I14" i="3"/>
  <c r="F14" i="4" s="1"/>
  <c r="F20" i="4" s="1"/>
  <c r="G14" i="3"/>
  <c r="K14" i="3"/>
  <c r="L14" i="3" s="1"/>
  <c r="F20" i="3"/>
  <c r="K20" i="3" s="1"/>
  <c r="L20" i="3" s="1"/>
  <c r="L21" i="3" s="1"/>
  <c r="K16" i="4"/>
  <c r="L16" i="4" s="1"/>
  <c r="I16" i="4"/>
  <c r="F16" i="5" s="1"/>
  <c r="L20" i="1"/>
  <c r="H15" i="4"/>
  <c r="G16" i="4"/>
  <c r="G18" i="4"/>
  <c r="K18" i="5"/>
  <c r="L18" i="5" s="1"/>
  <c r="G18" i="5"/>
  <c r="H18" i="5"/>
  <c r="K17" i="4"/>
  <c r="L17" i="4" s="1"/>
  <c r="I17" i="4"/>
  <c r="F17" i="5" s="1"/>
  <c r="G17" i="4"/>
  <c r="H17" i="4"/>
  <c r="K19" i="4"/>
  <c r="L19" i="4" s="1"/>
  <c r="G19" i="4"/>
  <c r="H19" i="4"/>
  <c r="I19" i="4"/>
  <c r="F19" i="5" s="1"/>
  <c r="K12" i="4"/>
  <c r="L12" i="4" s="1"/>
  <c r="I12" i="4"/>
  <c r="F12" i="5" s="1"/>
  <c r="H12" i="4"/>
  <c r="G12" i="4"/>
  <c r="I13" i="5" l="1"/>
  <c r="F13" i="6" s="1"/>
  <c r="I13" i="6" s="1"/>
  <c r="G13" i="6" s="1"/>
  <c r="H13" i="6" s="1"/>
  <c r="H15" i="5"/>
  <c r="G15" i="5"/>
  <c r="I15" i="5"/>
  <c r="F15" i="6" s="1"/>
  <c r="K15" i="6" s="1"/>
  <c r="L15" i="6" s="1"/>
  <c r="H13" i="5"/>
  <c r="G13" i="5"/>
  <c r="I20" i="3"/>
  <c r="K16" i="5"/>
  <c r="L16" i="5" s="1"/>
  <c r="I16" i="5"/>
  <c r="F16" i="6" s="1"/>
  <c r="H16" i="5"/>
  <c r="G16" i="5"/>
  <c r="I14" i="4"/>
  <c r="F14" i="5" s="1"/>
  <c r="H14" i="4"/>
  <c r="G14" i="4"/>
  <c r="K14" i="4"/>
  <c r="L14" i="4" s="1"/>
  <c r="K19" i="5"/>
  <c r="L19" i="5" s="1"/>
  <c r="I19" i="5"/>
  <c r="F19" i="6" s="1"/>
  <c r="H19" i="5"/>
  <c r="G19" i="5"/>
  <c r="K17" i="5"/>
  <c r="L17" i="5" s="1"/>
  <c r="I17" i="5"/>
  <c r="F17" i="6" s="1"/>
  <c r="G17" i="5"/>
  <c r="H17" i="5"/>
  <c r="I15" i="6"/>
  <c r="G15" i="6" s="1"/>
  <c r="H15" i="6" s="1"/>
  <c r="K13" i="6"/>
  <c r="L13" i="6" s="1"/>
  <c r="K18" i="6"/>
  <c r="L18" i="6" s="1"/>
  <c r="I18" i="6"/>
  <c r="G18" i="6" s="1"/>
  <c r="H18" i="6" s="1"/>
  <c r="K20" i="4"/>
  <c r="L20" i="4" s="1"/>
  <c r="L21" i="4" s="1"/>
  <c r="I20" i="4"/>
  <c r="K12" i="5"/>
  <c r="L12" i="5" s="1"/>
  <c r="I12" i="5"/>
  <c r="F12" i="6" s="1"/>
  <c r="H12" i="5"/>
  <c r="G12" i="5"/>
  <c r="K14" i="5" l="1"/>
  <c r="L14" i="5" s="1"/>
  <c r="I14" i="5"/>
  <c r="F14" i="6" s="1"/>
  <c r="F20" i="6" s="1"/>
  <c r="K20" i="6" s="1"/>
  <c r="L20" i="6" s="1"/>
  <c r="L21" i="6" s="1"/>
  <c r="H14" i="5"/>
  <c r="G14" i="5"/>
  <c r="K16" i="6"/>
  <c r="L16" i="6" s="1"/>
  <c r="I16" i="6"/>
  <c r="G16" i="6" s="1"/>
  <c r="H16" i="6" s="1"/>
  <c r="K19" i="6"/>
  <c r="L19" i="6" s="1"/>
  <c r="I19" i="6"/>
  <c r="G19" i="6" s="1"/>
  <c r="H19" i="6" s="1"/>
  <c r="K17" i="6"/>
  <c r="L17" i="6" s="1"/>
  <c r="I17" i="6"/>
  <c r="G17" i="6" s="1"/>
  <c r="H17" i="6" s="1"/>
  <c r="K12" i="6"/>
  <c r="L12" i="6" s="1"/>
  <c r="I12" i="6"/>
  <c r="G12" i="6" s="1"/>
  <c r="H12" i="6" s="1"/>
  <c r="A11" i="4"/>
  <c r="A11" i="5" s="1"/>
  <c r="A11" i="6" s="1"/>
  <c r="A8" i="5"/>
  <c r="K14" i="6" l="1"/>
  <c r="L14" i="6" s="1"/>
  <c r="I14" i="6"/>
  <c r="G14" i="6" s="1"/>
  <c r="H14" i="6" s="1"/>
  <c r="I20" i="6"/>
  <c r="A8" i="6"/>
  <c r="A10" i="4"/>
  <c r="A10" i="5" s="1"/>
  <c r="A10" i="6" s="1"/>
  <c r="B20" i="3"/>
  <c r="H20" i="3" s="1"/>
  <c r="A9" i="4"/>
  <c r="B20" i="4" l="1"/>
  <c r="H20" i="4" s="1"/>
  <c r="A9" i="5"/>
  <c r="A9" i="6" s="1"/>
  <c r="B20" i="6" s="1"/>
  <c r="G20" i="3"/>
  <c r="G20" i="4" l="1"/>
  <c r="G20" i="6"/>
  <c r="H20" i="6" s="1"/>
  <c r="B20" i="5"/>
  <c r="H20" i="5" s="1"/>
  <c r="G20" i="5" l="1"/>
</calcChain>
</file>

<file path=xl/sharedStrings.xml><?xml version="1.0" encoding="utf-8"?>
<sst xmlns="http://schemas.openxmlformats.org/spreadsheetml/2006/main" count="249" uniqueCount="46">
  <si>
    <t>LES CHEVALIERS DE COLOMB DU QUÉBEC</t>
  </si>
  <si>
    <t>Livrets reçus</t>
  </si>
  <si>
    <t>en</t>
  </si>
  <si>
    <t>circulation</t>
  </si>
  <si>
    <t>non distribués</t>
  </si>
  <si>
    <t>et non vendus</t>
  </si>
  <si>
    <t>par</t>
  </si>
  <si>
    <t>ventes</t>
  </si>
  <si>
    <t>antérieures</t>
  </si>
  <si>
    <t>de livrets</t>
  </si>
  <si>
    <t>non vendus</t>
  </si>
  <si>
    <t>retournés</t>
  </si>
  <si>
    <t>Total des ventes antérieures de livrets</t>
  </si>
  <si>
    <t>Livrets non vendus retournés</t>
  </si>
  <si>
    <t>Total des livrets vendus à ce jour</t>
  </si>
  <si>
    <t>Total des remises du mois 40% des ventes</t>
  </si>
  <si>
    <t>Total des remises antérieures</t>
  </si>
  <si>
    <t>Total des remises à ce jour</t>
  </si>
  <si>
    <t>Octobre</t>
  </si>
  <si>
    <t>Année:</t>
  </si>
  <si>
    <t>Rapport no.:</t>
  </si>
  <si>
    <t>Mois:</t>
  </si>
  <si>
    <t>En date du:</t>
  </si>
  <si>
    <t>Compte rendu des livrets en quantité</t>
  </si>
  <si>
    <t>Commentaires:</t>
  </si>
  <si>
    <t>RAPPORT / Campagne des œuvres charitables 2026-2027</t>
  </si>
  <si>
    <t>________________________________________</t>
  </si>
  <si>
    <t>Livrets en circulation</t>
  </si>
  <si>
    <t>Novembre</t>
  </si>
  <si>
    <t>Total des livrets</t>
  </si>
  <si>
    <t>Décembre</t>
  </si>
  <si>
    <t>Janvier</t>
  </si>
  <si>
    <t>Compte rendu en dollars CA</t>
  </si>
  <si>
    <t>Février</t>
  </si>
  <si>
    <t>Mars</t>
  </si>
  <si>
    <t>Région no.</t>
  </si>
  <si>
    <t>Livrets reçus par le coordonnateur régional</t>
  </si>
  <si>
    <t>Livrets vendus par le District</t>
  </si>
  <si>
    <t>Livrets en main non distribués et non vendus par le coordonnateur du District</t>
  </si>
  <si>
    <t>Total Région</t>
  </si>
  <si>
    <t>RAPPORT DE LA RÉGION</t>
  </si>
  <si>
    <t>Total des dons accumués à ce jour (5% des ventes)</t>
  </si>
  <si>
    <t>Approuvé par le Directeur régional</t>
  </si>
  <si>
    <t>Approuvé par le Direvteur régional</t>
  </si>
  <si>
    <t>QC08RF-EX</t>
  </si>
  <si>
    <t>Contrôle des livrets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</si>
</sst>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$&quot;"/>
    <numFmt numFmtId="165" formatCode="#,##0.00\ &quot;$&quot;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861106"/>
      <name val="Aptos"/>
      <family val="2"/>
    </font>
    <font>
      <sz val="1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3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1" fillId="0" borderId="17" xfId="0" applyFont="1" applyBorder="1" applyAlignment="1" applyProtection="1">
      <alignment vertical="top"/>
      <protection locked="0"/>
    </xf>
    <xf numFmtId="38" fontId="0" fillId="3" borderId="1" xfId="0" applyNumberFormat="1" applyFill="1" applyBorder="1" applyAlignment="1" applyProtection="1">
      <alignment horizontal="center" vertical="center"/>
      <protection locked="0"/>
    </xf>
    <xf numFmtId="38" fontId="0" fillId="3" borderId="3" xfId="0" applyNumberFormat="1" applyFill="1" applyBorder="1" applyAlignment="1" applyProtection="1">
      <alignment horizontal="center" vertical="center"/>
      <protection locked="0"/>
    </xf>
    <xf numFmtId="38" fontId="0" fillId="3" borderId="5" xfId="0" applyNumberForma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4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38" fontId="0" fillId="0" borderId="7" xfId="0" applyNumberFormat="1" applyBorder="1" applyAlignment="1" applyProtection="1">
      <alignment horizontal="center" vertical="center"/>
      <protection locked="0"/>
    </xf>
    <xf numFmtId="3" fontId="1" fillId="0" borderId="11" xfId="0" applyNumberFormat="1" applyFont="1" applyBorder="1" applyAlignment="1">
      <alignment horizontal="center"/>
    </xf>
    <xf numFmtId="3" fontId="0" fillId="0" borderId="11" xfId="0" applyNumberFormat="1" applyBorder="1" applyAlignment="1" applyProtection="1">
      <alignment horizontal="center"/>
      <protection locked="0"/>
    </xf>
    <xf numFmtId="3" fontId="0" fillId="0" borderId="11" xfId="0" applyNumberForma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3" fillId="0" borderId="40" xfId="0" applyFont="1" applyBorder="1" applyAlignment="1" applyProtection="1">
      <alignment horizontal="center" vertical="center"/>
      <protection locked="0"/>
    </xf>
    <xf numFmtId="38" fontId="0" fillId="3" borderId="41" xfId="0" applyNumberFormat="1" applyFill="1" applyBorder="1" applyAlignment="1" applyProtection="1">
      <alignment horizontal="center" vertical="center"/>
      <protection locked="0"/>
    </xf>
    <xf numFmtId="38" fontId="0" fillId="3" borderId="40" xfId="0" applyNumberFormat="1" applyFill="1" applyBorder="1" applyAlignment="1" applyProtection="1">
      <alignment horizontal="center" vertical="center"/>
      <protection locked="0"/>
    </xf>
    <xf numFmtId="38" fontId="0" fillId="3" borderId="19" xfId="0" applyNumberFormat="1" applyFill="1" applyBorder="1" applyAlignment="1" applyProtection="1">
      <alignment horizontal="center" vertical="center"/>
      <protection locked="0"/>
    </xf>
    <xf numFmtId="38" fontId="0" fillId="3" borderId="31" xfId="0" applyNumberFormat="1" applyFill="1" applyBorder="1" applyAlignment="1" applyProtection="1">
      <alignment horizontal="center" vertical="center"/>
      <protection locked="0"/>
    </xf>
    <xf numFmtId="38" fontId="0" fillId="3" borderId="42" xfId="0" applyNumberFormat="1" applyFill="1" applyBorder="1" applyAlignment="1" applyProtection="1">
      <alignment horizontal="center" vertical="center"/>
      <protection locked="0"/>
    </xf>
    <xf numFmtId="38" fontId="0" fillId="3" borderId="39" xfId="0" applyNumberForma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164" fontId="0" fillId="0" borderId="39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38" fontId="0" fillId="0" borderId="1" xfId="0" applyNumberFormat="1" applyBorder="1" applyAlignment="1">
      <alignment horizontal="center" vertical="center"/>
    </xf>
    <xf numFmtId="38" fontId="0" fillId="0" borderId="41" xfId="0" applyNumberFormat="1" applyBorder="1" applyAlignment="1">
      <alignment horizontal="center" vertical="center"/>
    </xf>
    <xf numFmtId="38" fontId="0" fillId="0" borderId="31" xfId="0" applyNumberForma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8" fontId="0" fillId="0" borderId="22" xfId="0" applyNumberFormat="1" applyBorder="1" applyAlignment="1">
      <alignment horizontal="center" vertical="center"/>
    </xf>
    <xf numFmtId="38" fontId="7" fillId="4" borderId="19" xfId="0" applyNumberFormat="1" applyFont="1" applyFill="1" applyBorder="1" applyAlignment="1">
      <alignment horizontal="center" vertical="center"/>
    </xf>
    <xf numFmtId="38" fontId="7" fillId="4" borderId="40" xfId="0" applyNumberFormat="1" applyFont="1" applyFill="1" applyBorder="1" applyAlignment="1">
      <alignment horizontal="center" vertical="center"/>
    </xf>
    <xf numFmtId="38" fontId="7" fillId="4" borderId="39" xfId="0" applyNumberFormat="1" applyFont="1" applyFill="1" applyBorder="1" applyAlignment="1">
      <alignment horizontal="center" vertical="center"/>
    </xf>
    <xf numFmtId="38" fontId="7" fillId="4" borderId="42" xfId="0" applyNumberFormat="1" applyFont="1" applyFill="1" applyBorder="1" applyAlignment="1">
      <alignment horizontal="center" vertical="center"/>
    </xf>
    <xf numFmtId="38" fontId="2" fillId="0" borderId="16" xfId="0" applyNumberFormat="1" applyFont="1" applyBorder="1" applyAlignment="1" applyProtection="1">
      <alignment horizontal="center" vertical="center"/>
      <protection locked="0"/>
    </xf>
    <xf numFmtId="3" fontId="1" fillId="0" borderId="17" xfId="0" applyNumberFormat="1" applyFont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/>
    </xf>
    <xf numFmtId="38" fontId="2" fillId="0" borderId="3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>
      <alignment horizontal="center" vertical="center"/>
    </xf>
    <xf numFmtId="3" fontId="1" fillId="4" borderId="39" xfId="0" applyNumberFormat="1" applyFont="1" applyFill="1" applyBorder="1" applyAlignment="1">
      <alignment horizontal="center" vertical="center"/>
    </xf>
    <xf numFmtId="3" fontId="1" fillId="0" borderId="39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2" xfId="0" applyBorder="1" applyAlignment="1" applyProtection="1">
      <alignment horizontal="center" vertical="center" wrapText="1"/>
      <protection locked="0"/>
    </xf>
    <xf numFmtId="0" fontId="0" fillId="0" borderId="3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3" borderId="31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0" fillId="0" borderId="26" xfId="0" applyBorder="1" applyProtection="1">
      <protection locked="0"/>
    </xf>
    <xf numFmtId="0" fontId="0" fillId="0" borderId="28" xfId="0" applyBorder="1" applyProtection="1">
      <protection locked="0"/>
    </xf>
    <xf numFmtId="0" fontId="1" fillId="0" borderId="29" xfId="0" applyFont="1" applyBorder="1" applyProtection="1">
      <protection locked="0"/>
    </xf>
    <xf numFmtId="3" fontId="1" fillId="0" borderId="17" xfId="0" applyNumberFormat="1" applyFont="1" applyBorder="1" applyAlignment="1">
      <alignment horizontal="right" vertical="center"/>
    </xf>
    <xf numFmtId="0" fontId="0" fillId="0" borderId="17" xfId="0" applyBorder="1" applyAlignment="1">
      <alignment horizontal="right"/>
    </xf>
  </cellXfs>
  <cellStyles count="1">
    <cellStyle name="Normal" xfId="0" builtinId="0"/>
  </cellStyles>
  <dxfs count="29">
    <dxf>
      <font>
        <color theme="0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1</xdr:row>
      <xdr:rowOff>0</xdr:rowOff>
    </xdr:from>
    <xdr:to>
      <xdr:col>1</xdr:col>
      <xdr:colOff>99060</xdr:colOff>
      <xdr:row>3</xdr:row>
      <xdr:rowOff>274320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DECC5FF-2132-437C-8A67-348E6FE93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114300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8</xdr:col>
      <xdr:colOff>967740</xdr:colOff>
      <xdr:row>1</xdr:row>
      <xdr:rowOff>0</xdr:rowOff>
    </xdr:from>
    <xdr:to>
      <xdr:col>9</xdr:col>
      <xdr:colOff>929640</xdr:colOff>
      <xdr:row>3</xdr:row>
      <xdr:rowOff>274320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3C2B346-8E63-469F-B821-1193B2C35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0" y="114300"/>
          <a:ext cx="1036320" cy="1036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1</xdr:row>
      <xdr:rowOff>15240</xdr:rowOff>
    </xdr:from>
    <xdr:to>
      <xdr:col>1</xdr:col>
      <xdr:colOff>106680</xdr:colOff>
      <xdr:row>3</xdr:row>
      <xdr:rowOff>289560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79D0D65-C506-49D8-BDB3-E48F11EAE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129540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8</xdr:col>
      <xdr:colOff>914400</xdr:colOff>
      <xdr:row>1</xdr:row>
      <xdr:rowOff>22860</xdr:rowOff>
    </xdr:from>
    <xdr:to>
      <xdr:col>9</xdr:col>
      <xdr:colOff>876300</xdr:colOff>
      <xdr:row>3</xdr:row>
      <xdr:rowOff>297180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F6507957-427B-4531-9497-58B3E3366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9760" y="137160"/>
          <a:ext cx="1036320" cy="1036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1</xdr:row>
      <xdr:rowOff>15240</xdr:rowOff>
    </xdr:from>
    <xdr:to>
      <xdr:col>1</xdr:col>
      <xdr:colOff>83820</xdr:colOff>
      <xdr:row>3</xdr:row>
      <xdr:rowOff>289560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D184C9E-B026-480B-8363-398F7482A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129540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8</xdr:col>
      <xdr:colOff>975360</xdr:colOff>
      <xdr:row>1</xdr:row>
      <xdr:rowOff>0</xdr:rowOff>
    </xdr:from>
    <xdr:to>
      <xdr:col>9</xdr:col>
      <xdr:colOff>937260</xdr:colOff>
      <xdr:row>3</xdr:row>
      <xdr:rowOff>274320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779886-ECF9-4A68-A415-5406B4520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0720" y="114300"/>
          <a:ext cx="1036320" cy="10363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1</xdr:row>
      <xdr:rowOff>22860</xdr:rowOff>
    </xdr:from>
    <xdr:to>
      <xdr:col>1</xdr:col>
      <xdr:colOff>121920</xdr:colOff>
      <xdr:row>3</xdr:row>
      <xdr:rowOff>297180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0CBE16F-F52F-4192-A2DD-6607FE617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" y="137160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8</xdr:col>
      <xdr:colOff>937260</xdr:colOff>
      <xdr:row>1</xdr:row>
      <xdr:rowOff>7620</xdr:rowOff>
    </xdr:from>
    <xdr:to>
      <xdr:col>9</xdr:col>
      <xdr:colOff>899160</xdr:colOff>
      <xdr:row>3</xdr:row>
      <xdr:rowOff>281940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19FD3D0E-F130-44C1-849A-6B9873192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2620" y="121920"/>
          <a:ext cx="1036320" cy="10363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1</xdr:row>
      <xdr:rowOff>15240</xdr:rowOff>
    </xdr:from>
    <xdr:to>
      <xdr:col>1</xdr:col>
      <xdr:colOff>106680</xdr:colOff>
      <xdr:row>3</xdr:row>
      <xdr:rowOff>289560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FBD7954-7AE4-4888-BF15-904142621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129540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8</xdr:col>
      <xdr:colOff>975360</xdr:colOff>
      <xdr:row>1</xdr:row>
      <xdr:rowOff>30480</xdr:rowOff>
    </xdr:from>
    <xdr:to>
      <xdr:col>9</xdr:col>
      <xdr:colOff>937260</xdr:colOff>
      <xdr:row>3</xdr:row>
      <xdr:rowOff>304800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86AFD73-DFD3-48A0-B03D-7231C90BF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0720" y="144780"/>
          <a:ext cx="1036320" cy="10363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0</xdr:rowOff>
    </xdr:from>
    <xdr:to>
      <xdr:col>1</xdr:col>
      <xdr:colOff>114300</xdr:colOff>
      <xdr:row>3</xdr:row>
      <xdr:rowOff>274320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15F48C1-E8DC-4708-A986-6B50EC3A3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14300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8</xdr:col>
      <xdr:colOff>937260</xdr:colOff>
      <xdr:row>1</xdr:row>
      <xdr:rowOff>7620</xdr:rowOff>
    </xdr:from>
    <xdr:to>
      <xdr:col>9</xdr:col>
      <xdr:colOff>899160</xdr:colOff>
      <xdr:row>3</xdr:row>
      <xdr:rowOff>281940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5A86BDC-8807-47E6-8600-0BE0CA857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2620" y="121920"/>
          <a:ext cx="1036320" cy="1036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CE0F-068E-47CE-B144-0A6A9B52ADFF}">
  <dimension ref="A1:L43"/>
  <sheetViews>
    <sheetView tabSelected="1" zoomScaleNormal="100" workbookViewId="0">
      <selection activeCell="L1" sqref="L1"/>
    </sheetView>
  </sheetViews>
  <sheetFormatPr baseColWidth="10" defaultColWidth="11.44140625" defaultRowHeight="14.4" x14ac:dyDescent="0.3"/>
  <cols>
    <col min="1" max="12" width="15.6640625" style="4" customWidth="1"/>
    <col min="13" max="16384" width="11.44140625" style="4"/>
  </cols>
  <sheetData>
    <row r="1" spans="1:12" ht="9" customHeight="1" thickTop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30" customHeight="1" thickTop="1" x14ac:dyDescent="0.55000000000000004">
      <c r="A2" s="69" t="s">
        <v>0</v>
      </c>
      <c r="B2" s="70"/>
      <c r="C2" s="70"/>
      <c r="D2" s="70"/>
      <c r="E2" s="70"/>
      <c r="F2" s="70"/>
      <c r="G2" s="70"/>
      <c r="H2" s="70"/>
      <c r="I2" s="70"/>
      <c r="J2" s="71"/>
      <c r="K2" s="5" t="s">
        <v>19</v>
      </c>
      <c r="L2" s="6" t="str">
        <f>MID(A3,43,4)</f>
        <v>2026</v>
      </c>
    </row>
    <row r="3" spans="1:12" ht="30" customHeight="1" x14ac:dyDescent="0.5">
      <c r="A3" s="72" t="s">
        <v>25</v>
      </c>
      <c r="B3" s="73"/>
      <c r="C3" s="73"/>
      <c r="D3" s="73"/>
      <c r="E3" s="73"/>
      <c r="F3" s="73"/>
      <c r="G3" s="73"/>
      <c r="H3" s="73"/>
      <c r="I3" s="73"/>
      <c r="J3" s="74"/>
      <c r="K3" s="7" t="s">
        <v>20</v>
      </c>
      <c r="L3" s="8">
        <v>1</v>
      </c>
    </row>
    <row r="4" spans="1:12" ht="30" customHeight="1" thickBot="1" x14ac:dyDescent="0.55000000000000004">
      <c r="A4" s="9"/>
      <c r="B4" s="94" t="s">
        <v>45</v>
      </c>
      <c r="C4" s="94"/>
      <c r="D4" s="94"/>
      <c r="E4" s="94"/>
      <c r="F4" s="94"/>
      <c r="G4" s="94"/>
      <c r="H4" s="94"/>
      <c r="I4" s="94"/>
      <c r="J4" s="11"/>
      <c r="K4" s="7" t="s">
        <v>21</v>
      </c>
      <c r="L4" s="8" t="s">
        <v>18</v>
      </c>
    </row>
    <row r="5" spans="1:12" ht="30" customHeight="1" thickTop="1" thickBot="1" x14ac:dyDescent="0.4">
      <c r="A5" s="24" t="s">
        <v>35</v>
      </c>
      <c r="B5" s="25"/>
      <c r="C5" s="81" t="s">
        <v>40</v>
      </c>
      <c r="D5" s="82"/>
      <c r="E5" s="82"/>
      <c r="F5" s="82"/>
      <c r="G5" s="82"/>
      <c r="H5" s="82"/>
      <c r="I5" s="82"/>
      <c r="J5" s="83"/>
      <c r="K5" s="12" t="s">
        <v>22</v>
      </c>
      <c r="L5" s="23"/>
    </row>
    <row r="6" spans="1:12" ht="30" customHeight="1" thickTop="1" thickBot="1" x14ac:dyDescent="0.4">
      <c r="A6" s="13" t="s">
        <v>1</v>
      </c>
      <c r="B6" s="81" t="s">
        <v>23</v>
      </c>
      <c r="C6" s="82"/>
      <c r="D6" s="82"/>
      <c r="E6" s="82"/>
      <c r="F6" s="82"/>
      <c r="G6" s="82"/>
      <c r="H6" s="84"/>
      <c r="I6" s="85"/>
      <c r="J6" s="81" t="s">
        <v>32</v>
      </c>
      <c r="K6" s="82"/>
      <c r="L6" s="83"/>
    </row>
    <row r="7" spans="1:12" ht="27" customHeight="1" thickTop="1" x14ac:dyDescent="0.3">
      <c r="A7" s="19"/>
      <c r="B7" s="32">
        <v>1</v>
      </c>
      <c r="C7" s="14">
        <v>2</v>
      </c>
      <c r="D7" s="14">
        <v>3</v>
      </c>
      <c r="E7" s="14">
        <v>4</v>
      </c>
      <c r="F7" s="14">
        <v>5</v>
      </c>
      <c r="G7" s="15">
        <v>6</v>
      </c>
      <c r="H7" s="15">
        <v>7</v>
      </c>
      <c r="I7" s="15">
        <v>8</v>
      </c>
      <c r="J7" s="15">
        <v>9</v>
      </c>
      <c r="K7" s="14">
        <v>10</v>
      </c>
      <c r="L7" s="22">
        <v>11</v>
      </c>
    </row>
    <row r="8" spans="1:12" ht="27" customHeight="1" x14ac:dyDescent="0.3">
      <c r="A8" s="20"/>
      <c r="B8" s="78" t="s">
        <v>36</v>
      </c>
      <c r="C8" s="78" t="s">
        <v>37</v>
      </c>
      <c r="D8" s="78" t="s">
        <v>27</v>
      </c>
      <c r="E8" s="78" t="s">
        <v>38</v>
      </c>
      <c r="F8" s="78" t="s">
        <v>12</v>
      </c>
      <c r="G8" s="75" t="s">
        <v>13</v>
      </c>
      <c r="H8" s="78" t="s">
        <v>29</v>
      </c>
      <c r="I8" s="78" t="s">
        <v>14</v>
      </c>
      <c r="J8" s="75" t="s">
        <v>15</v>
      </c>
      <c r="K8" s="78" t="s">
        <v>16</v>
      </c>
      <c r="L8" s="88" t="s">
        <v>17</v>
      </c>
    </row>
    <row r="9" spans="1:12" ht="27" customHeight="1" x14ac:dyDescent="0.3">
      <c r="A9" s="20"/>
      <c r="B9" s="79"/>
      <c r="C9" s="79"/>
      <c r="D9" s="79" t="s">
        <v>2</v>
      </c>
      <c r="E9" s="79" t="s">
        <v>4</v>
      </c>
      <c r="F9" s="79" t="s">
        <v>7</v>
      </c>
      <c r="G9" s="76" t="s">
        <v>10</v>
      </c>
      <c r="H9" s="86"/>
      <c r="I9" s="86"/>
      <c r="J9" s="76" t="s">
        <v>10</v>
      </c>
      <c r="K9" s="79" t="s">
        <v>10</v>
      </c>
      <c r="L9" s="89"/>
    </row>
    <row r="10" spans="1:12" ht="27" customHeight="1" x14ac:dyDescent="0.3">
      <c r="A10" s="20"/>
      <c r="B10" s="79"/>
      <c r="C10" s="79"/>
      <c r="D10" s="79" t="s">
        <v>3</v>
      </c>
      <c r="E10" s="79" t="s">
        <v>5</v>
      </c>
      <c r="F10" s="79" t="s">
        <v>8</v>
      </c>
      <c r="G10" s="76" t="s">
        <v>11</v>
      </c>
      <c r="H10" s="86"/>
      <c r="I10" s="86"/>
      <c r="J10" s="76" t="s">
        <v>11</v>
      </c>
      <c r="K10" s="79" t="s">
        <v>11</v>
      </c>
      <c r="L10" s="89"/>
    </row>
    <row r="11" spans="1:12" ht="27" customHeight="1" thickBot="1" x14ac:dyDescent="0.35">
      <c r="A11" s="21"/>
      <c r="B11" s="80"/>
      <c r="C11" s="80"/>
      <c r="D11" s="80"/>
      <c r="E11" s="80" t="s">
        <v>6</v>
      </c>
      <c r="F11" s="80" t="s">
        <v>9</v>
      </c>
      <c r="G11" s="77"/>
      <c r="H11" s="87"/>
      <c r="I11" s="87"/>
      <c r="J11" s="77"/>
      <c r="K11" s="80"/>
      <c r="L11" s="90"/>
    </row>
    <row r="12" spans="1:12" ht="27" customHeight="1" thickTop="1" x14ac:dyDescent="0.3">
      <c r="A12" s="33"/>
      <c r="B12" s="35"/>
      <c r="C12" s="35">
        <v>0</v>
      </c>
      <c r="D12" s="35">
        <v>0</v>
      </c>
      <c r="E12" s="34">
        <v>0</v>
      </c>
      <c r="F12" s="39">
        <f>0</f>
        <v>0</v>
      </c>
      <c r="G12" s="39">
        <f t="shared" ref="G12:G19" si="0">IF(B12-SUM(C12:F12)&lt;&gt;0,"ERREUR",0)</f>
        <v>0</v>
      </c>
      <c r="H12" s="39">
        <f t="shared" ref="H12:H19" si="1">IF(SUM(C12:F12)&lt;&gt;B12,"ERREUR",B12)</f>
        <v>0</v>
      </c>
      <c r="I12" s="39">
        <f t="shared" ref="I12:I19" si="2">C12+F12</f>
        <v>0</v>
      </c>
      <c r="J12" s="41">
        <f t="shared" ref="J12:J19" si="3">C12*4</f>
        <v>0</v>
      </c>
      <c r="K12" s="41">
        <f t="shared" ref="K12:K19" si="4">F12*4</f>
        <v>0</v>
      </c>
      <c r="L12" s="42">
        <f t="shared" ref="L12:L19" si="5">J12+K12</f>
        <v>0</v>
      </c>
    </row>
    <row r="13" spans="1:12" ht="27" customHeight="1" x14ac:dyDescent="0.3">
      <c r="A13" s="36"/>
      <c r="B13" s="38"/>
      <c r="C13" s="38"/>
      <c r="D13" s="38"/>
      <c r="E13" s="37"/>
      <c r="F13" s="40">
        <f>0</f>
        <v>0</v>
      </c>
      <c r="G13" s="40">
        <f t="shared" si="0"/>
        <v>0</v>
      </c>
      <c r="H13" s="40">
        <f t="shared" si="1"/>
        <v>0</v>
      </c>
      <c r="I13" s="40">
        <f t="shared" si="2"/>
        <v>0</v>
      </c>
      <c r="J13" s="43">
        <f t="shared" si="3"/>
        <v>0</v>
      </c>
      <c r="K13" s="43">
        <f t="shared" si="4"/>
        <v>0</v>
      </c>
      <c r="L13" s="44">
        <f t="shared" si="5"/>
        <v>0</v>
      </c>
    </row>
    <row r="14" spans="1:12" ht="27" customHeight="1" x14ac:dyDescent="0.3">
      <c r="A14" s="36"/>
      <c r="B14" s="38"/>
      <c r="C14" s="38"/>
      <c r="D14" s="38"/>
      <c r="E14" s="37"/>
      <c r="F14" s="40">
        <f>0</f>
        <v>0</v>
      </c>
      <c r="G14" s="40">
        <f t="shared" si="0"/>
        <v>0</v>
      </c>
      <c r="H14" s="40">
        <f t="shared" si="1"/>
        <v>0</v>
      </c>
      <c r="I14" s="40">
        <f t="shared" si="2"/>
        <v>0</v>
      </c>
      <c r="J14" s="43">
        <f t="shared" si="3"/>
        <v>0</v>
      </c>
      <c r="K14" s="43">
        <f t="shared" si="4"/>
        <v>0</v>
      </c>
      <c r="L14" s="44">
        <f t="shared" si="5"/>
        <v>0</v>
      </c>
    </row>
    <row r="15" spans="1:12" ht="27" customHeight="1" x14ac:dyDescent="0.3">
      <c r="A15" s="36"/>
      <c r="B15" s="38"/>
      <c r="C15" s="38"/>
      <c r="D15" s="38"/>
      <c r="E15" s="37"/>
      <c r="F15" s="40">
        <f>0</f>
        <v>0</v>
      </c>
      <c r="G15" s="40">
        <f t="shared" si="0"/>
        <v>0</v>
      </c>
      <c r="H15" s="40">
        <f t="shared" si="1"/>
        <v>0</v>
      </c>
      <c r="I15" s="40">
        <f t="shared" si="2"/>
        <v>0</v>
      </c>
      <c r="J15" s="43">
        <f t="shared" si="3"/>
        <v>0</v>
      </c>
      <c r="K15" s="43">
        <f t="shared" si="4"/>
        <v>0</v>
      </c>
      <c r="L15" s="44">
        <f t="shared" si="5"/>
        <v>0</v>
      </c>
    </row>
    <row r="16" spans="1:12" ht="27" customHeight="1" x14ac:dyDescent="0.3">
      <c r="A16" s="36"/>
      <c r="B16" s="38"/>
      <c r="C16" s="38"/>
      <c r="D16" s="38"/>
      <c r="E16" s="37"/>
      <c r="F16" s="40">
        <f>0</f>
        <v>0</v>
      </c>
      <c r="G16" s="40">
        <f t="shared" si="0"/>
        <v>0</v>
      </c>
      <c r="H16" s="40">
        <f t="shared" si="1"/>
        <v>0</v>
      </c>
      <c r="I16" s="40">
        <f t="shared" si="2"/>
        <v>0</v>
      </c>
      <c r="J16" s="43">
        <f t="shared" si="3"/>
        <v>0</v>
      </c>
      <c r="K16" s="43">
        <f t="shared" si="4"/>
        <v>0</v>
      </c>
      <c r="L16" s="44">
        <f t="shared" si="5"/>
        <v>0</v>
      </c>
    </row>
    <row r="17" spans="1:12" ht="27" customHeight="1" x14ac:dyDescent="0.3">
      <c r="A17" s="36"/>
      <c r="B17" s="38"/>
      <c r="C17" s="38"/>
      <c r="D17" s="38"/>
      <c r="E17" s="37"/>
      <c r="F17" s="40">
        <f>0</f>
        <v>0</v>
      </c>
      <c r="G17" s="40">
        <f t="shared" si="0"/>
        <v>0</v>
      </c>
      <c r="H17" s="40">
        <f t="shared" si="1"/>
        <v>0</v>
      </c>
      <c r="I17" s="40">
        <f t="shared" si="2"/>
        <v>0</v>
      </c>
      <c r="J17" s="43">
        <f t="shared" si="3"/>
        <v>0</v>
      </c>
      <c r="K17" s="43">
        <f t="shared" si="4"/>
        <v>0</v>
      </c>
      <c r="L17" s="44">
        <f t="shared" si="5"/>
        <v>0</v>
      </c>
    </row>
    <row r="18" spans="1:12" ht="27" customHeight="1" x14ac:dyDescent="0.3">
      <c r="A18" s="36"/>
      <c r="B18" s="38"/>
      <c r="C18" s="38"/>
      <c r="D18" s="38"/>
      <c r="E18" s="37"/>
      <c r="F18" s="40">
        <f>0</f>
        <v>0</v>
      </c>
      <c r="G18" s="40">
        <f t="shared" si="0"/>
        <v>0</v>
      </c>
      <c r="H18" s="40">
        <f t="shared" si="1"/>
        <v>0</v>
      </c>
      <c r="I18" s="40">
        <f t="shared" si="2"/>
        <v>0</v>
      </c>
      <c r="J18" s="43">
        <f t="shared" si="3"/>
        <v>0</v>
      </c>
      <c r="K18" s="43">
        <f t="shared" si="4"/>
        <v>0</v>
      </c>
      <c r="L18" s="44">
        <f t="shared" si="5"/>
        <v>0</v>
      </c>
    </row>
    <row r="19" spans="1:12" ht="27" customHeight="1" x14ac:dyDescent="0.3">
      <c r="A19" s="36"/>
      <c r="B19" s="38"/>
      <c r="C19" s="38"/>
      <c r="D19" s="38"/>
      <c r="E19" s="37"/>
      <c r="F19" s="40">
        <f>0</f>
        <v>0</v>
      </c>
      <c r="G19" s="40">
        <f t="shared" si="0"/>
        <v>0</v>
      </c>
      <c r="H19" s="40">
        <f t="shared" si="1"/>
        <v>0</v>
      </c>
      <c r="I19" s="40">
        <f t="shared" si="2"/>
        <v>0</v>
      </c>
      <c r="J19" s="43">
        <f t="shared" si="3"/>
        <v>0</v>
      </c>
      <c r="K19" s="43">
        <f t="shared" si="4"/>
        <v>0</v>
      </c>
      <c r="L19" s="44">
        <f t="shared" si="5"/>
        <v>0</v>
      </c>
    </row>
    <row r="20" spans="1:12" ht="27" customHeight="1" x14ac:dyDescent="0.3">
      <c r="A20" s="57" t="s">
        <v>39</v>
      </c>
      <c r="B20" s="58">
        <f>IF(SUM(B12:B19)&gt;SUM(A7:A11),"ERREUR",SUM(B12:B19))</f>
        <v>0</v>
      </c>
      <c r="C20" s="58">
        <f t="shared" ref="C20:E20" si="6">SUM(C12:C19)</f>
        <v>0</v>
      </c>
      <c r="D20" s="58">
        <f t="shared" si="6"/>
        <v>0</v>
      </c>
      <c r="E20" s="58">
        <f t="shared" si="6"/>
        <v>0</v>
      </c>
      <c r="F20" s="58">
        <f>0</f>
        <v>0</v>
      </c>
      <c r="G20" s="59">
        <f>IF(B20-SUM(C20:F20)&lt;&gt;0,"ERREUR",0)</f>
        <v>0</v>
      </c>
      <c r="H20" s="60">
        <f>IF(SUM(C20:F20)&lt;&gt;B20,"ERREUR",B20)</f>
        <v>0</v>
      </c>
      <c r="I20" s="60">
        <f>C20+F20</f>
        <v>0</v>
      </c>
      <c r="J20" s="61">
        <f>C20*4</f>
        <v>0</v>
      </c>
      <c r="K20" s="61">
        <f>F20*4</f>
        <v>0</v>
      </c>
      <c r="L20" s="62">
        <f>J20+K20</f>
        <v>0</v>
      </c>
    </row>
    <row r="21" spans="1:12" ht="27" customHeight="1" thickBot="1" x14ac:dyDescent="0.35">
      <c r="A21" s="54"/>
      <c r="B21" s="55"/>
      <c r="C21" s="55"/>
      <c r="D21" s="55"/>
      <c r="E21" s="55"/>
      <c r="F21" s="55"/>
      <c r="G21" s="56"/>
      <c r="H21" s="98" t="s">
        <v>41</v>
      </c>
      <c r="I21" s="99"/>
      <c r="J21" s="99"/>
      <c r="K21" s="99"/>
      <c r="L21" s="63">
        <f>L20*0.05</f>
        <v>0</v>
      </c>
    </row>
    <row r="22" spans="1:12" ht="9" customHeight="1" thickTop="1" thickBot="1" x14ac:dyDescent="0.35">
      <c r="A22" s="26"/>
      <c r="B22" s="27"/>
      <c r="C22" s="28"/>
      <c r="D22" s="28"/>
      <c r="E22" s="28"/>
      <c r="F22" s="29"/>
      <c r="G22" s="27"/>
      <c r="H22" s="27"/>
      <c r="I22" s="27"/>
      <c r="J22" s="30"/>
      <c r="K22" s="30"/>
      <c r="L22" s="31"/>
    </row>
    <row r="23" spans="1:12" ht="27" customHeight="1" thickTop="1" x14ac:dyDescent="0.3">
      <c r="A23" s="97" t="s">
        <v>24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6"/>
    </row>
    <row r="24" spans="1:12" ht="27" customHeight="1" x14ac:dyDescent="0.3">
      <c r="A24" s="91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</row>
    <row r="25" spans="1:12" ht="27" customHeight="1" x14ac:dyDescent="0.3">
      <c r="A25" s="91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3"/>
    </row>
    <row r="26" spans="1:12" ht="27" customHeight="1" x14ac:dyDescent="0.3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3"/>
    </row>
    <row r="27" spans="1:12" ht="27" customHeight="1" x14ac:dyDescent="0.3">
      <c r="A27" s="16"/>
      <c r="J27" s="67" t="s">
        <v>26</v>
      </c>
      <c r="K27" s="68"/>
      <c r="L27" s="17"/>
    </row>
    <row r="28" spans="1:12" ht="27" customHeight="1" x14ac:dyDescent="0.3">
      <c r="A28" s="16"/>
      <c r="J28" s="68"/>
      <c r="K28" s="68"/>
      <c r="L28" s="17"/>
    </row>
    <row r="29" spans="1:12" ht="27" customHeight="1" thickBot="1" x14ac:dyDescent="0.35">
      <c r="A29" s="9"/>
      <c r="B29" s="10"/>
      <c r="C29" s="10"/>
      <c r="D29" s="10"/>
      <c r="E29" s="10"/>
      <c r="F29" s="10"/>
      <c r="G29" s="18"/>
      <c r="H29" s="10"/>
      <c r="I29" s="10"/>
      <c r="J29" s="18" t="s">
        <v>42</v>
      </c>
      <c r="K29" s="10"/>
      <c r="L29" s="11"/>
    </row>
    <row r="30" spans="1:12" ht="19.95" customHeight="1" thickTop="1" x14ac:dyDescent="0.3">
      <c r="L30" s="65" t="s">
        <v>44</v>
      </c>
    </row>
    <row r="31" spans="1:12" ht="19.95" customHeight="1" x14ac:dyDescent="0.3">
      <c r="L31" s="64"/>
    </row>
    <row r="32" spans="1:12" ht="19.95" customHeight="1" x14ac:dyDescent="0.3"/>
    <row r="33" ht="19.95" customHeight="1" x14ac:dyDescent="0.3"/>
    <row r="34" ht="19.95" customHeight="1" x14ac:dyDescent="0.3"/>
    <row r="35" ht="19.95" customHeight="1" x14ac:dyDescent="0.3"/>
    <row r="36" ht="19.95" customHeight="1" x14ac:dyDescent="0.3"/>
    <row r="37" ht="19.95" customHeight="1" x14ac:dyDescent="0.3"/>
    <row r="38" ht="19.95" customHeight="1" x14ac:dyDescent="0.3"/>
    <row r="39" ht="19.95" customHeight="1" x14ac:dyDescent="0.3"/>
    <row r="40" ht="19.95" customHeight="1" x14ac:dyDescent="0.3"/>
    <row r="41" ht="19.95" customHeight="1" x14ac:dyDescent="0.3"/>
    <row r="42" ht="19.95" customHeight="1" x14ac:dyDescent="0.3"/>
    <row r="43" ht="19.95" customHeight="1" x14ac:dyDescent="0.3"/>
  </sheetData>
  <sheetProtection algorithmName="SHA-512" hashValue="Mv/EYO14QgUso+goWzT1fDb8hN4CBOKIFbDU0B02FKKEj9sbu4UvFJ2V6OQd39TP/kL1bmVFodfhIohIaks47Q==" saltValue="M1gMd8WFawtlmku0FaSFCA==" spinCount="100000" sheet="1" selectLockedCells="1"/>
  <mergeCells count="24">
    <mergeCell ref="B4:I4"/>
    <mergeCell ref="A24:L24"/>
    <mergeCell ref="F8:F11"/>
    <mergeCell ref="G8:G11"/>
    <mergeCell ref="H8:H11"/>
    <mergeCell ref="C23:L23"/>
    <mergeCell ref="A23:B23"/>
    <mergeCell ref="H21:K21"/>
    <mergeCell ref="J27:K28"/>
    <mergeCell ref="A2:J2"/>
    <mergeCell ref="A3:J3"/>
    <mergeCell ref="J8:J11"/>
    <mergeCell ref="K8:K11"/>
    <mergeCell ref="C5:J5"/>
    <mergeCell ref="B6:I6"/>
    <mergeCell ref="J6:L6"/>
    <mergeCell ref="B8:B11"/>
    <mergeCell ref="D8:D11"/>
    <mergeCell ref="I8:I11"/>
    <mergeCell ref="L8:L11"/>
    <mergeCell ref="A26:L26"/>
    <mergeCell ref="A25:L25"/>
    <mergeCell ref="C8:C11"/>
    <mergeCell ref="E8:E11"/>
  </mergeCells>
  <conditionalFormatting sqref="B12:E12">
    <cfRule type="cellIs" dxfId="28" priority="1" operator="equal">
      <formula>0</formula>
    </cfRule>
  </conditionalFormatting>
  <conditionalFormatting sqref="F12:L19">
    <cfRule type="cellIs" dxfId="27" priority="2" operator="equal">
      <formula>0</formula>
    </cfRule>
  </conditionalFormatting>
  <dataValidations count="10">
    <dataValidation type="whole" allowBlank="1" showInputMessage="1" showErrorMessage="1" sqref="F41 A12:A19" xr:uid="{DAAC91FF-A1E2-410C-818D-6DB650D164BC}">
      <formula1>1</formula1>
      <formula2>116</formula2>
    </dataValidation>
    <dataValidation type="whole" operator="greaterThanOrEqual" allowBlank="1" showInputMessage="1" showErrorMessage="1" sqref="A7 B12:E12 B13:E19" xr:uid="{7BB62645-DF78-4964-AA42-52D54A2BB3B0}">
      <formula1>0</formula1>
    </dataValidation>
    <dataValidation type="whole" allowBlank="1" showInputMessage="1" showErrorMessage="1" sqref="D22:E22" xr:uid="{434C285F-F2AF-4646-86C4-46D8DCE5D6E2}">
      <formula1>0</formula1>
      <formula2>B22</formula2>
    </dataValidation>
    <dataValidation type="whole" allowBlank="1" showInputMessage="1" showErrorMessage="1" sqref="C22" xr:uid="{713304C8-58F1-47A0-9874-A06AADF544EE}">
      <formula1>0</formula1>
      <formula2>B22</formula2>
    </dataValidation>
    <dataValidation type="whole" allowBlank="1" showInputMessage="1" showErrorMessage="1" sqref="A22" xr:uid="{71E55BF5-6E49-46E7-A36D-CE891E2C5A58}">
      <formula1>-150000</formula1>
      <formula2>150000</formula2>
    </dataValidation>
    <dataValidation type="whole" operator="greaterThanOrEqual" allowBlank="1" showInputMessage="1" showErrorMessage="1" sqref="A8" xr:uid="{419529C5-CC66-41BF-85BD-CA74C5D537EF}">
      <formula1>B20-A7</formula1>
    </dataValidation>
    <dataValidation type="whole" operator="greaterThanOrEqual" allowBlank="1" showInputMessage="1" showErrorMessage="1" sqref="A9" xr:uid="{D9165299-08F0-421A-9E70-07EAFF4F8608}">
      <formula1>B20-SUM(A7:A8)</formula1>
    </dataValidation>
    <dataValidation type="whole" operator="greaterThanOrEqual" allowBlank="1" showInputMessage="1" showErrorMessage="1" sqref="A10" xr:uid="{6098E127-6695-43BA-90A7-F47226DC82DD}">
      <formula1>B20-SUM(A7:A9)</formula1>
    </dataValidation>
    <dataValidation type="whole" operator="greaterThanOrEqual" allowBlank="1" showInputMessage="1" showErrorMessage="1" sqref="A11" xr:uid="{7762C2D7-9F18-42B2-816C-3DB43A2C6112}">
      <formula1>B20-SUM(A7:A10)</formula1>
    </dataValidation>
    <dataValidation type="whole" allowBlank="1" showInputMessage="1" showErrorMessage="1" sqref="B5" xr:uid="{A465D87F-C022-48EC-9263-4FC9486C0D2C}">
      <formula1>1</formula1>
      <formula2>17</formula2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r:id="rId1"/>
  <ignoredErrors>
    <ignoredError sqref="L2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7294-53DE-4ED5-AE28-4A8471B75EBD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4" customWidth="1"/>
    <col min="13" max="16384" width="11.44140625" style="4"/>
  </cols>
  <sheetData>
    <row r="1" spans="1:12" ht="9" customHeight="1" thickTop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30" customHeight="1" thickTop="1" x14ac:dyDescent="0.55000000000000004">
      <c r="A2" s="69" t="s">
        <v>0</v>
      </c>
      <c r="B2" s="70"/>
      <c r="C2" s="70"/>
      <c r="D2" s="70"/>
      <c r="E2" s="70"/>
      <c r="F2" s="70"/>
      <c r="G2" s="70"/>
      <c r="H2" s="70"/>
      <c r="I2" s="70"/>
      <c r="J2" s="71"/>
      <c r="K2" s="5" t="s">
        <v>19</v>
      </c>
      <c r="L2" s="6" t="str">
        <f>Octobre!L2</f>
        <v>2026</v>
      </c>
    </row>
    <row r="3" spans="1:12" ht="30" customHeight="1" x14ac:dyDescent="0.5">
      <c r="A3" s="72" t="str">
        <f>Octobre!A3</f>
        <v>RAPPORT / Campagne des œuvres charitables 2026-2027</v>
      </c>
      <c r="B3" s="73"/>
      <c r="C3" s="73"/>
      <c r="D3" s="73"/>
      <c r="E3" s="73"/>
      <c r="F3" s="73"/>
      <c r="G3" s="73"/>
      <c r="H3" s="73"/>
      <c r="I3" s="73"/>
      <c r="J3" s="74"/>
      <c r="K3" s="7" t="s">
        <v>20</v>
      </c>
      <c r="L3" s="8">
        <v>2</v>
      </c>
    </row>
    <row r="4" spans="1:12" ht="30" customHeight="1" thickBot="1" x14ac:dyDescent="0.55000000000000004">
      <c r="A4" s="9"/>
      <c r="B4" s="94" t="str">
        <f>Octobre!B4</f>
        <v>Contrôle des livrets</v>
      </c>
      <c r="C4" s="94"/>
      <c r="D4" s="94"/>
      <c r="E4" s="94"/>
      <c r="F4" s="94"/>
      <c r="G4" s="94"/>
      <c r="H4" s="94"/>
      <c r="I4" s="94"/>
      <c r="J4" s="11"/>
      <c r="K4" s="7" t="s">
        <v>21</v>
      </c>
      <c r="L4" s="8" t="s">
        <v>28</v>
      </c>
    </row>
    <row r="5" spans="1:12" ht="30" customHeight="1" thickTop="1" thickBot="1" x14ac:dyDescent="0.4">
      <c r="A5" s="24" t="s">
        <v>35</v>
      </c>
      <c r="B5" s="48">
        <f>Octobre!B5</f>
        <v>0</v>
      </c>
      <c r="C5" s="81" t="s">
        <v>40</v>
      </c>
      <c r="D5" s="82"/>
      <c r="E5" s="82"/>
      <c r="F5" s="82"/>
      <c r="G5" s="82"/>
      <c r="H5" s="82"/>
      <c r="I5" s="82"/>
      <c r="J5" s="83"/>
      <c r="K5" s="12" t="s">
        <v>22</v>
      </c>
      <c r="L5" s="23"/>
    </row>
    <row r="6" spans="1:12" ht="30" customHeight="1" thickTop="1" thickBot="1" x14ac:dyDescent="0.4">
      <c r="A6" s="13" t="s">
        <v>1</v>
      </c>
      <c r="B6" s="81" t="s">
        <v>23</v>
      </c>
      <c r="C6" s="82"/>
      <c r="D6" s="82"/>
      <c r="E6" s="82"/>
      <c r="F6" s="82"/>
      <c r="G6" s="82"/>
      <c r="H6" s="84"/>
      <c r="I6" s="85"/>
      <c r="J6" s="81" t="s">
        <v>32</v>
      </c>
      <c r="K6" s="82"/>
      <c r="L6" s="83"/>
    </row>
    <row r="7" spans="1:12" ht="27" customHeight="1" thickTop="1" x14ac:dyDescent="0.3">
      <c r="A7" s="45">
        <f>Octobre!A7</f>
        <v>0</v>
      </c>
      <c r="B7" s="32">
        <v>1</v>
      </c>
      <c r="C7" s="14">
        <v>2</v>
      </c>
      <c r="D7" s="14">
        <v>3</v>
      </c>
      <c r="E7" s="14">
        <v>4</v>
      </c>
      <c r="F7" s="14">
        <v>5</v>
      </c>
      <c r="G7" s="15">
        <v>6</v>
      </c>
      <c r="H7" s="15">
        <v>7</v>
      </c>
      <c r="I7" s="15">
        <v>8</v>
      </c>
      <c r="J7" s="15">
        <v>9</v>
      </c>
      <c r="K7" s="14">
        <v>10</v>
      </c>
      <c r="L7" s="22">
        <v>11</v>
      </c>
    </row>
    <row r="8" spans="1:12" ht="27" customHeight="1" x14ac:dyDescent="0.3">
      <c r="A8" s="20">
        <f>Octobre!A8</f>
        <v>0</v>
      </c>
      <c r="B8" s="78" t="s">
        <v>36</v>
      </c>
      <c r="C8" s="78" t="s">
        <v>37</v>
      </c>
      <c r="D8" s="78" t="s">
        <v>27</v>
      </c>
      <c r="E8" s="78" t="s">
        <v>38</v>
      </c>
      <c r="F8" s="78" t="s">
        <v>12</v>
      </c>
      <c r="G8" s="75" t="s">
        <v>13</v>
      </c>
      <c r="H8" s="78" t="s">
        <v>29</v>
      </c>
      <c r="I8" s="78" t="s">
        <v>14</v>
      </c>
      <c r="J8" s="75" t="s">
        <v>15</v>
      </c>
      <c r="K8" s="78" t="s">
        <v>16</v>
      </c>
      <c r="L8" s="88" t="s">
        <v>17</v>
      </c>
    </row>
    <row r="9" spans="1:12" ht="27" customHeight="1" x14ac:dyDescent="0.3">
      <c r="A9" s="20">
        <f>Octobre!A9</f>
        <v>0</v>
      </c>
      <c r="B9" s="79"/>
      <c r="C9" s="79"/>
      <c r="D9" s="79" t="s">
        <v>2</v>
      </c>
      <c r="E9" s="79" t="s">
        <v>4</v>
      </c>
      <c r="F9" s="79" t="s">
        <v>7</v>
      </c>
      <c r="G9" s="76" t="s">
        <v>10</v>
      </c>
      <c r="H9" s="86"/>
      <c r="I9" s="86"/>
      <c r="J9" s="76" t="s">
        <v>10</v>
      </c>
      <c r="K9" s="79" t="s">
        <v>10</v>
      </c>
      <c r="L9" s="89"/>
    </row>
    <row r="10" spans="1:12" ht="27" customHeight="1" x14ac:dyDescent="0.3">
      <c r="A10" s="20">
        <f>Octobre!A10</f>
        <v>0</v>
      </c>
      <c r="B10" s="79"/>
      <c r="C10" s="79"/>
      <c r="D10" s="79" t="s">
        <v>3</v>
      </c>
      <c r="E10" s="79" t="s">
        <v>5</v>
      </c>
      <c r="F10" s="79" t="s">
        <v>8</v>
      </c>
      <c r="G10" s="76" t="s">
        <v>11</v>
      </c>
      <c r="H10" s="86"/>
      <c r="I10" s="86"/>
      <c r="J10" s="76" t="s">
        <v>11</v>
      </c>
      <c r="K10" s="79" t="s">
        <v>11</v>
      </c>
      <c r="L10" s="89"/>
    </row>
    <row r="11" spans="1:12" ht="27" customHeight="1" thickBot="1" x14ac:dyDescent="0.35">
      <c r="A11" s="21">
        <f>Octobre!A11</f>
        <v>0</v>
      </c>
      <c r="B11" s="80"/>
      <c r="C11" s="80"/>
      <c r="D11" s="80"/>
      <c r="E11" s="80" t="s">
        <v>6</v>
      </c>
      <c r="F11" s="80" t="s">
        <v>9</v>
      </c>
      <c r="G11" s="77"/>
      <c r="H11" s="87"/>
      <c r="I11" s="87"/>
      <c r="J11" s="77"/>
      <c r="K11" s="80"/>
      <c r="L11" s="90"/>
    </row>
    <row r="12" spans="1:12" ht="27" customHeight="1" thickTop="1" x14ac:dyDescent="0.3">
      <c r="A12" s="46">
        <f>Octobre!A12</f>
        <v>0</v>
      </c>
      <c r="B12" s="35">
        <f>Octobre!B12</f>
        <v>0</v>
      </c>
      <c r="C12" s="35">
        <v>0</v>
      </c>
      <c r="D12" s="35">
        <v>0</v>
      </c>
      <c r="E12" s="34">
        <v>0</v>
      </c>
      <c r="F12" s="39">
        <f>Octobre!I12</f>
        <v>0</v>
      </c>
      <c r="G12" s="39">
        <f t="shared" ref="G12:G19" si="0">IF(B12-SUM(C12:F12)&lt;&gt;0,"ERREUR",0)</f>
        <v>0</v>
      </c>
      <c r="H12" s="39">
        <f t="shared" ref="H12:H19" si="1">IF(SUM(C12:F12)&lt;&gt;B12,"ERREUR",B12)</f>
        <v>0</v>
      </c>
      <c r="I12" s="39">
        <f t="shared" ref="I12:I19" si="2">C12+F12</f>
        <v>0</v>
      </c>
      <c r="J12" s="41">
        <f t="shared" ref="J12:J19" si="3">C12*4</f>
        <v>0</v>
      </c>
      <c r="K12" s="41">
        <f t="shared" ref="K12:K19" si="4">F12*4</f>
        <v>0</v>
      </c>
      <c r="L12" s="42">
        <f t="shared" ref="L12:L19" si="5">J12+K12</f>
        <v>0</v>
      </c>
    </row>
    <row r="13" spans="1:12" ht="27" customHeight="1" x14ac:dyDescent="0.3">
      <c r="A13" s="47">
        <f>Octobre!A13</f>
        <v>0</v>
      </c>
      <c r="B13" s="38">
        <f>Octobre!B13</f>
        <v>0</v>
      </c>
      <c r="C13" s="38"/>
      <c r="D13" s="38"/>
      <c r="E13" s="37"/>
      <c r="F13" s="40">
        <f>Octobre!I13</f>
        <v>0</v>
      </c>
      <c r="G13" s="40">
        <f t="shared" si="0"/>
        <v>0</v>
      </c>
      <c r="H13" s="40">
        <f t="shared" si="1"/>
        <v>0</v>
      </c>
      <c r="I13" s="40">
        <f t="shared" si="2"/>
        <v>0</v>
      </c>
      <c r="J13" s="43">
        <f t="shared" si="3"/>
        <v>0</v>
      </c>
      <c r="K13" s="43">
        <f t="shared" si="4"/>
        <v>0</v>
      </c>
      <c r="L13" s="44">
        <f t="shared" si="5"/>
        <v>0</v>
      </c>
    </row>
    <row r="14" spans="1:12" ht="27" customHeight="1" x14ac:dyDescent="0.3">
      <c r="A14" s="47">
        <f>Octobre!A14</f>
        <v>0</v>
      </c>
      <c r="B14" s="38">
        <f>Octobre!B14</f>
        <v>0</v>
      </c>
      <c r="C14" s="38"/>
      <c r="D14" s="38"/>
      <c r="E14" s="37"/>
      <c r="F14" s="40">
        <f>Octobre!I14</f>
        <v>0</v>
      </c>
      <c r="G14" s="40">
        <f t="shared" si="0"/>
        <v>0</v>
      </c>
      <c r="H14" s="40">
        <f t="shared" si="1"/>
        <v>0</v>
      </c>
      <c r="I14" s="40">
        <f t="shared" si="2"/>
        <v>0</v>
      </c>
      <c r="J14" s="43">
        <f t="shared" si="3"/>
        <v>0</v>
      </c>
      <c r="K14" s="43">
        <f t="shared" si="4"/>
        <v>0</v>
      </c>
      <c r="L14" s="44">
        <f t="shared" si="5"/>
        <v>0</v>
      </c>
    </row>
    <row r="15" spans="1:12" ht="27" customHeight="1" x14ac:dyDescent="0.3">
      <c r="A15" s="47">
        <f>Octobre!A15</f>
        <v>0</v>
      </c>
      <c r="B15" s="38">
        <f>Octobre!B15</f>
        <v>0</v>
      </c>
      <c r="C15" s="38"/>
      <c r="D15" s="38"/>
      <c r="E15" s="37"/>
      <c r="F15" s="40">
        <f>Octobre!I15</f>
        <v>0</v>
      </c>
      <c r="G15" s="40">
        <f t="shared" si="0"/>
        <v>0</v>
      </c>
      <c r="H15" s="40">
        <f t="shared" si="1"/>
        <v>0</v>
      </c>
      <c r="I15" s="40">
        <f t="shared" si="2"/>
        <v>0</v>
      </c>
      <c r="J15" s="43">
        <f t="shared" si="3"/>
        <v>0</v>
      </c>
      <c r="K15" s="43">
        <f t="shared" si="4"/>
        <v>0</v>
      </c>
      <c r="L15" s="44">
        <f t="shared" si="5"/>
        <v>0</v>
      </c>
    </row>
    <row r="16" spans="1:12" ht="27" customHeight="1" x14ac:dyDescent="0.3">
      <c r="A16" s="47">
        <f>Octobre!A16</f>
        <v>0</v>
      </c>
      <c r="B16" s="38">
        <f>Octobre!B16</f>
        <v>0</v>
      </c>
      <c r="C16" s="38"/>
      <c r="D16" s="38"/>
      <c r="E16" s="37"/>
      <c r="F16" s="40">
        <f>Octobre!I16</f>
        <v>0</v>
      </c>
      <c r="G16" s="40">
        <f t="shared" si="0"/>
        <v>0</v>
      </c>
      <c r="H16" s="40">
        <f t="shared" si="1"/>
        <v>0</v>
      </c>
      <c r="I16" s="40">
        <f t="shared" si="2"/>
        <v>0</v>
      </c>
      <c r="J16" s="43">
        <f t="shared" si="3"/>
        <v>0</v>
      </c>
      <c r="K16" s="43">
        <f t="shared" si="4"/>
        <v>0</v>
      </c>
      <c r="L16" s="44">
        <f t="shared" si="5"/>
        <v>0</v>
      </c>
    </row>
    <row r="17" spans="1:12" ht="27" customHeight="1" x14ac:dyDescent="0.3">
      <c r="A17" s="47">
        <f>Octobre!A17</f>
        <v>0</v>
      </c>
      <c r="B17" s="38">
        <f>Octobre!B17</f>
        <v>0</v>
      </c>
      <c r="C17" s="38"/>
      <c r="D17" s="38"/>
      <c r="E17" s="37"/>
      <c r="F17" s="40">
        <f>Octobre!I17</f>
        <v>0</v>
      </c>
      <c r="G17" s="40">
        <f t="shared" si="0"/>
        <v>0</v>
      </c>
      <c r="H17" s="40">
        <f t="shared" si="1"/>
        <v>0</v>
      </c>
      <c r="I17" s="40">
        <f t="shared" si="2"/>
        <v>0</v>
      </c>
      <c r="J17" s="43">
        <f t="shared" si="3"/>
        <v>0</v>
      </c>
      <c r="K17" s="43">
        <f t="shared" si="4"/>
        <v>0</v>
      </c>
      <c r="L17" s="44">
        <f t="shared" si="5"/>
        <v>0</v>
      </c>
    </row>
    <row r="18" spans="1:12" ht="27" customHeight="1" x14ac:dyDescent="0.3">
      <c r="A18" s="47">
        <f>Octobre!A18</f>
        <v>0</v>
      </c>
      <c r="B18" s="38">
        <f>Octobre!B18</f>
        <v>0</v>
      </c>
      <c r="C18" s="38"/>
      <c r="D18" s="38"/>
      <c r="E18" s="37"/>
      <c r="F18" s="40">
        <f>Octobre!I18</f>
        <v>0</v>
      </c>
      <c r="G18" s="40">
        <f t="shared" si="0"/>
        <v>0</v>
      </c>
      <c r="H18" s="40">
        <f t="shared" si="1"/>
        <v>0</v>
      </c>
      <c r="I18" s="40">
        <f t="shared" si="2"/>
        <v>0</v>
      </c>
      <c r="J18" s="43">
        <f t="shared" si="3"/>
        <v>0</v>
      </c>
      <c r="K18" s="43">
        <f t="shared" si="4"/>
        <v>0</v>
      </c>
      <c r="L18" s="44">
        <f t="shared" si="5"/>
        <v>0</v>
      </c>
    </row>
    <row r="19" spans="1:12" ht="27" customHeight="1" x14ac:dyDescent="0.3">
      <c r="A19" s="47">
        <f>Octobre!A19</f>
        <v>0</v>
      </c>
      <c r="B19" s="38">
        <f>Octobre!B19</f>
        <v>0</v>
      </c>
      <c r="C19" s="38"/>
      <c r="D19" s="38"/>
      <c r="E19" s="37"/>
      <c r="F19" s="40">
        <f>Octobre!I19</f>
        <v>0</v>
      </c>
      <c r="G19" s="40">
        <f t="shared" si="0"/>
        <v>0</v>
      </c>
      <c r="H19" s="40">
        <f t="shared" si="1"/>
        <v>0</v>
      </c>
      <c r="I19" s="40">
        <f t="shared" si="2"/>
        <v>0</v>
      </c>
      <c r="J19" s="43">
        <f t="shared" si="3"/>
        <v>0</v>
      </c>
      <c r="K19" s="43">
        <f t="shared" si="4"/>
        <v>0</v>
      </c>
      <c r="L19" s="44">
        <f t="shared" si="5"/>
        <v>0</v>
      </c>
    </row>
    <row r="20" spans="1:12" ht="27" customHeight="1" x14ac:dyDescent="0.3">
      <c r="A20" s="57" t="s">
        <v>39</v>
      </c>
      <c r="B20" s="58">
        <f>IF(SUM(B12:B19)&gt;SUM(A7:A11),"ERREUR",SUM(B12:B19))</f>
        <v>0</v>
      </c>
      <c r="C20" s="58">
        <f t="shared" ref="C20:E20" si="6">SUM(C12:C19)</f>
        <v>0</v>
      </c>
      <c r="D20" s="58">
        <f t="shared" si="6"/>
        <v>0</v>
      </c>
      <c r="E20" s="58">
        <f t="shared" si="6"/>
        <v>0</v>
      </c>
      <c r="F20" s="58">
        <f>SUM(F12:F19)</f>
        <v>0</v>
      </c>
      <c r="G20" s="59">
        <f>IF(B20-SUM(C20:F20)&lt;&gt;0,"ERREUR",0)</f>
        <v>0</v>
      </c>
      <c r="H20" s="60">
        <f>IF(SUM(C20:F20)&lt;&gt;B20,"ERREUR",B20)</f>
        <v>0</v>
      </c>
      <c r="I20" s="60">
        <f>C20+F20</f>
        <v>0</v>
      </c>
      <c r="J20" s="61">
        <f>C20*4</f>
        <v>0</v>
      </c>
      <c r="K20" s="61">
        <f>F20*4</f>
        <v>0</v>
      </c>
      <c r="L20" s="62">
        <f>J20+K20</f>
        <v>0</v>
      </c>
    </row>
    <row r="21" spans="1:12" ht="27" customHeight="1" thickBot="1" x14ac:dyDescent="0.35">
      <c r="A21" s="54"/>
      <c r="B21" s="55"/>
      <c r="C21" s="55"/>
      <c r="D21" s="55"/>
      <c r="E21" s="55"/>
      <c r="F21" s="55"/>
      <c r="G21" s="56"/>
      <c r="H21" s="98" t="s">
        <v>41</v>
      </c>
      <c r="I21" s="99"/>
      <c r="J21" s="99"/>
      <c r="K21" s="99"/>
      <c r="L21" s="63">
        <f>L20*0.05</f>
        <v>0</v>
      </c>
    </row>
    <row r="22" spans="1:12" ht="9" customHeight="1" thickTop="1" thickBot="1" x14ac:dyDescent="0.35">
      <c r="A22" s="26"/>
      <c r="B22" s="27"/>
      <c r="C22" s="28"/>
      <c r="D22" s="28"/>
      <c r="E22" s="28"/>
      <c r="F22" s="29"/>
      <c r="G22" s="27"/>
      <c r="H22" s="27"/>
      <c r="I22" s="27"/>
      <c r="J22" s="30"/>
      <c r="K22" s="30"/>
      <c r="L22" s="31"/>
    </row>
    <row r="23" spans="1:12" ht="27" customHeight="1" thickTop="1" x14ac:dyDescent="0.3">
      <c r="A23" s="97" t="s">
        <v>24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6"/>
    </row>
    <row r="24" spans="1:12" ht="27" customHeight="1" x14ac:dyDescent="0.3">
      <c r="A24" s="91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</row>
    <row r="25" spans="1:12" ht="27" customHeight="1" x14ac:dyDescent="0.3">
      <c r="A25" s="91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3"/>
    </row>
    <row r="26" spans="1:12" ht="27" customHeight="1" x14ac:dyDescent="0.3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3"/>
    </row>
    <row r="27" spans="1:12" ht="27" customHeight="1" x14ac:dyDescent="0.3">
      <c r="A27" s="16"/>
      <c r="J27" s="67" t="s">
        <v>26</v>
      </c>
      <c r="K27" s="68"/>
      <c r="L27" s="17"/>
    </row>
    <row r="28" spans="1:12" ht="27" customHeight="1" x14ac:dyDescent="0.3">
      <c r="A28" s="16"/>
      <c r="J28" s="68"/>
      <c r="K28" s="68"/>
      <c r="L28" s="17"/>
    </row>
    <row r="29" spans="1:12" ht="27" customHeight="1" thickBot="1" x14ac:dyDescent="0.35">
      <c r="A29" s="9"/>
      <c r="B29" s="10"/>
      <c r="C29" s="10"/>
      <c r="D29" s="10"/>
      <c r="E29" s="10"/>
      <c r="F29" s="10"/>
      <c r="G29" s="18"/>
      <c r="H29" s="10"/>
      <c r="I29" s="10"/>
      <c r="J29" s="18" t="s">
        <v>42</v>
      </c>
      <c r="K29" s="10"/>
      <c r="L29" s="11"/>
    </row>
    <row r="30" spans="1:12" ht="19.95" customHeight="1" thickTop="1" x14ac:dyDescent="0.3">
      <c r="L30" s="66" t="str">
        <f>Octobre!L30</f>
        <v>QC08RF-EX</v>
      </c>
    </row>
    <row r="31" spans="1:12" ht="19.95" customHeight="1" x14ac:dyDescent="0.3"/>
    <row r="32" spans="1:12" ht="19.95" customHeight="1" x14ac:dyDescent="0.3"/>
    <row r="33" ht="19.95" customHeight="1" x14ac:dyDescent="0.3"/>
    <row r="34" ht="19.95" customHeight="1" x14ac:dyDescent="0.3"/>
    <row r="35" ht="19.95" customHeight="1" x14ac:dyDescent="0.3"/>
    <row r="36" ht="19.95" customHeight="1" x14ac:dyDescent="0.3"/>
    <row r="37" ht="19.95" customHeight="1" x14ac:dyDescent="0.3"/>
    <row r="38" ht="19.95" customHeight="1" x14ac:dyDescent="0.3"/>
    <row r="39" ht="19.95" customHeight="1" x14ac:dyDescent="0.3"/>
    <row r="40" ht="19.95" customHeight="1" x14ac:dyDescent="0.3"/>
    <row r="41" ht="19.95" customHeight="1" x14ac:dyDescent="0.3"/>
    <row r="42" ht="19.95" customHeight="1" x14ac:dyDescent="0.3"/>
    <row r="43" ht="19.95" customHeight="1" x14ac:dyDescent="0.3"/>
  </sheetData>
  <sheetProtection algorithmName="SHA-512" hashValue="ViVaJcpjtn108pr8VuI5m7KL1sypeHohD0/obIXvv5ULqbIRSpmJW/qWCb/wJwHIEvpuUpA8aiPAb1SHpQanyw==" saltValue="elQNEzGgm09+cnJu5qMRyw==" spinCount="100000" sheet="1" selectLockedCells="1"/>
  <mergeCells count="24">
    <mergeCell ref="B4:I4"/>
    <mergeCell ref="J27:K28"/>
    <mergeCell ref="A2:J2"/>
    <mergeCell ref="A3:J3"/>
    <mergeCell ref="C5:J5"/>
    <mergeCell ref="B6:I6"/>
    <mergeCell ref="J6:L6"/>
    <mergeCell ref="L8:L11"/>
    <mergeCell ref="A23:B23"/>
    <mergeCell ref="C23:L23"/>
    <mergeCell ref="A25:L25"/>
    <mergeCell ref="A26:L26"/>
    <mergeCell ref="G8:G11"/>
    <mergeCell ref="H8:H11"/>
    <mergeCell ref="I8:I11"/>
    <mergeCell ref="J8:J11"/>
    <mergeCell ref="K8:K11"/>
    <mergeCell ref="A24:L24"/>
    <mergeCell ref="B8:B11"/>
    <mergeCell ref="C8:C11"/>
    <mergeCell ref="D8:D11"/>
    <mergeCell ref="E8:E11"/>
    <mergeCell ref="F8:F11"/>
    <mergeCell ref="H21:K21"/>
  </mergeCells>
  <conditionalFormatting sqref="A8:A11">
    <cfRule type="cellIs" dxfId="26" priority="1" operator="equal">
      <formula>0</formula>
    </cfRule>
  </conditionalFormatting>
  <conditionalFormatting sqref="A12:A19">
    <cfRule type="cellIs" dxfId="25" priority="5" operator="equal">
      <formula>0</formula>
    </cfRule>
  </conditionalFormatting>
  <conditionalFormatting sqref="B13:B19">
    <cfRule type="cellIs" dxfId="24" priority="2" operator="equal">
      <formula>0</formula>
    </cfRule>
  </conditionalFormatting>
  <conditionalFormatting sqref="B12:E12">
    <cfRule type="cellIs" dxfId="23" priority="3" operator="equal">
      <formula>0</formula>
    </cfRule>
  </conditionalFormatting>
  <conditionalFormatting sqref="F12:L19">
    <cfRule type="cellIs" dxfId="22" priority="6" operator="equal">
      <formula>0</formula>
    </cfRule>
  </conditionalFormatting>
  <dataValidations count="9">
    <dataValidation type="whole" allowBlank="1" showInputMessage="1" showErrorMessage="1" sqref="A22 A13:A19" xr:uid="{C019BB0C-860D-4DA0-B11B-6A11D0CC50F0}">
      <formula1>-150000</formula1>
      <formula2>150000</formula2>
    </dataValidation>
    <dataValidation type="whole" allowBlank="1" showInputMessage="1" showErrorMessage="1" sqref="C22" xr:uid="{DEE260D3-5392-4884-95DA-75513E03EBDD}">
      <formula1>0</formula1>
      <formula2>B22</formula2>
    </dataValidation>
    <dataValidation type="whole" allowBlank="1" showInputMessage="1" showErrorMessage="1" sqref="D22:E22" xr:uid="{F3A614C5-19C3-4D68-9174-8742BFA2F22F}">
      <formula1>0</formula1>
      <formula2>B22</formula2>
    </dataValidation>
    <dataValidation type="whole" operator="greaterThanOrEqual" allowBlank="1" showInputMessage="1" showErrorMessage="1" sqref="A12:E12 A7 B13:E19" xr:uid="{EBA7DD92-43E1-4842-A575-4FE300AFDA77}">
      <formula1>0</formula1>
    </dataValidation>
    <dataValidation type="whole" allowBlank="1" showInputMessage="1" showErrorMessage="1" sqref="F41" xr:uid="{655404B7-5136-43FC-A0E1-DD0B30E16613}">
      <formula1>1</formula1>
      <formula2>116</formula2>
    </dataValidation>
    <dataValidation type="whole" operator="greaterThanOrEqual" allowBlank="1" showInputMessage="1" showErrorMessage="1" sqref="A8" xr:uid="{C4AC86EE-C4E2-4244-8AF3-D22C0DCA8F61}">
      <formula1>B20-A7</formula1>
    </dataValidation>
    <dataValidation type="whole" operator="greaterThanOrEqual" allowBlank="1" showInputMessage="1" showErrorMessage="1" sqref="A11" xr:uid="{73E69695-FA18-4182-B573-003ABFCC527A}">
      <formula1>B20-SUM(A7:A10)</formula1>
    </dataValidation>
    <dataValidation type="whole" operator="greaterThanOrEqual" allowBlank="1" showInputMessage="1" showErrorMessage="1" sqref="A10" xr:uid="{6C254594-469A-4829-A213-644F5E15BAF6}">
      <formula1>B20-SUM(A7:A9)</formula1>
    </dataValidation>
    <dataValidation type="whole" operator="greaterThanOrEqual" allowBlank="1" showInputMessage="1" showErrorMessage="1" sqref="A9" xr:uid="{20C8E62E-861F-4703-ADE3-F34381FA8363}">
      <formula1>B20-SUM(A7:A8)</formula1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verticalDpi="0" r:id="rId1"/>
  <ignoredErrors>
    <ignoredError sqref="B12 A8:A11 A3 L2 L30 B4 B13:B19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8C68-6E8F-4A7D-A86F-0FB4974DEA9E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4" customWidth="1"/>
    <col min="13" max="16384" width="11.44140625" style="4"/>
  </cols>
  <sheetData>
    <row r="1" spans="1:12" ht="9" customHeight="1" thickTop="1" thickBot="1" x14ac:dyDescent="0.35">
      <c r="A1" s="64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30" customHeight="1" thickTop="1" x14ac:dyDescent="0.55000000000000004">
      <c r="A2" s="69" t="s">
        <v>0</v>
      </c>
      <c r="B2" s="70"/>
      <c r="C2" s="70"/>
      <c r="D2" s="70"/>
      <c r="E2" s="70"/>
      <c r="F2" s="70"/>
      <c r="G2" s="70"/>
      <c r="H2" s="70"/>
      <c r="I2" s="70"/>
      <c r="J2" s="71"/>
      <c r="K2" s="5" t="s">
        <v>19</v>
      </c>
      <c r="L2" s="6" t="str">
        <f>Octobre!L2</f>
        <v>2026</v>
      </c>
    </row>
    <row r="3" spans="1:12" ht="30" customHeight="1" x14ac:dyDescent="0.5">
      <c r="A3" s="72" t="str">
        <f>Octobre!A3</f>
        <v>RAPPORT / Campagne des œuvres charitables 2026-2027</v>
      </c>
      <c r="B3" s="73"/>
      <c r="C3" s="73"/>
      <c r="D3" s="73"/>
      <c r="E3" s="73"/>
      <c r="F3" s="73"/>
      <c r="G3" s="73"/>
      <c r="H3" s="73"/>
      <c r="I3" s="73"/>
      <c r="J3" s="74"/>
      <c r="K3" s="7" t="s">
        <v>20</v>
      </c>
      <c r="L3" s="8">
        <v>3</v>
      </c>
    </row>
    <row r="4" spans="1:12" ht="30" customHeight="1" thickBot="1" x14ac:dyDescent="0.55000000000000004">
      <c r="A4" s="9"/>
      <c r="B4" s="94" t="str">
        <f>Octobre!B4</f>
        <v>Contrôle des livrets</v>
      </c>
      <c r="C4" s="94"/>
      <c r="D4" s="94"/>
      <c r="E4" s="94"/>
      <c r="F4" s="94"/>
      <c r="G4" s="94"/>
      <c r="H4" s="94"/>
      <c r="I4" s="94"/>
      <c r="J4" s="11"/>
      <c r="K4" s="7" t="s">
        <v>21</v>
      </c>
      <c r="L4" s="8" t="s">
        <v>30</v>
      </c>
    </row>
    <row r="5" spans="1:12" ht="30" customHeight="1" thickTop="1" thickBot="1" x14ac:dyDescent="0.4">
      <c r="A5" s="24" t="s">
        <v>35</v>
      </c>
      <c r="B5" s="48">
        <f>Octobre!B5</f>
        <v>0</v>
      </c>
      <c r="C5" s="81" t="s">
        <v>40</v>
      </c>
      <c r="D5" s="82"/>
      <c r="E5" s="82"/>
      <c r="F5" s="82"/>
      <c r="G5" s="82"/>
      <c r="H5" s="82"/>
      <c r="I5" s="82"/>
      <c r="J5" s="83"/>
      <c r="K5" s="12" t="s">
        <v>22</v>
      </c>
      <c r="L5" s="23"/>
    </row>
    <row r="6" spans="1:12" ht="30" customHeight="1" thickTop="1" thickBot="1" x14ac:dyDescent="0.4">
      <c r="A6" s="13" t="s">
        <v>1</v>
      </c>
      <c r="B6" s="81" t="s">
        <v>23</v>
      </c>
      <c r="C6" s="82"/>
      <c r="D6" s="82"/>
      <c r="E6" s="82"/>
      <c r="F6" s="82"/>
      <c r="G6" s="82"/>
      <c r="H6" s="84"/>
      <c r="I6" s="85"/>
      <c r="J6" s="81" t="s">
        <v>32</v>
      </c>
      <c r="K6" s="82"/>
      <c r="L6" s="83"/>
    </row>
    <row r="7" spans="1:12" ht="27" customHeight="1" thickTop="1" x14ac:dyDescent="0.3">
      <c r="A7" s="45">
        <f>Octobre!A7</f>
        <v>0</v>
      </c>
      <c r="B7" s="32">
        <v>1</v>
      </c>
      <c r="C7" s="14">
        <v>2</v>
      </c>
      <c r="D7" s="14">
        <v>3</v>
      </c>
      <c r="E7" s="14">
        <v>4</v>
      </c>
      <c r="F7" s="14">
        <v>5</v>
      </c>
      <c r="G7" s="15">
        <v>6</v>
      </c>
      <c r="H7" s="15">
        <v>7</v>
      </c>
      <c r="I7" s="15">
        <v>8</v>
      </c>
      <c r="J7" s="15">
        <v>9</v>
      </c>
      <c r="K7" s="14">
        <v>10</v>
      </c>
      <c r="L7" s="22">
        <v>11</v>
      </c>
    </row>
    <row r="8" spans="1:12" ht="27" customHeight="1" x14ac:dyDescent="0.3">
      <c r="A8" s="20">
        <f>Novembre!A8</f>
        <v>0</v>
      </c>
      <c r="B8" s="78" t="s">
        <v>36</v>
      </c>
      <c r="C8" s="78" t="s">
        <v>37</v>
      </c>
      <c r="D8" s="78" t="s">
        <v>27</v>
      </c>
      <c r="E8" s="78" t="s">
        <v>38</v>
      </c>
      <c r="F8" s="78" t="s">
        <v>12</v>
      </c>
      <c r="G8" s="75" t="s">
        <v>13</v>
      </c>
      <c r="H8" s="78" t="s">
        <v>29</v>
      </c>
      <c r="I8" s="78" t="s">
        <v>14</v>
      </c>
      <c r="J8" s="75" t="s">
        <v>15</v>
      </c>
      <c r="K8" s="78" t="s">
        <v>16</v>
      </c>
      <c r="L8" s="88" t="s">
        <v>17</v>
      </c>
    </row>
    <row r="9" spans="1:12" ht="27" customHeight="1" x14ac:dyDescent="0.3">
      <c r="A9" s="20">
        <f>Novembre!A9</f>
        <v>0</v>
      </c>
      <c r="B9" s="79"/>
      <c r="C9" s="79"/>
      <c r="D9" s="79" t="s">
        <v>2</v>
      </c>
      <c r="E9" s="79" t="s">
        <v>4</v>
      </c>
      <c r="F9" s="79" t="s">
        <v>7</v>
      </c>
      <c r="G9" s="76" t="s">
        <v>10</v>
      </c>
      <c r="H9" s="86"/>
      <c r="I9" s="86"/>
      <c r="J9" s="76" t="s">
        <v>10</v>
      </c>
      <c r="K9" s="79" t="s">
        <v>10</v>
      </c>
      <c r="L9" s="89"/>
    </row>
    <row r="10" spans="1:12" ht="27" customHeight="1" x14ac:dyDescent="0.3">
      <c r="A10" s="20">
        <f>Novembre!A10</f>
        <v>0</v>
      </c>
      <c r="B10" s="79"/>
      <c r="C10" s="79"/>
      <c r="D10" s="79" t="s">
        <v>3</v>
      </c>
      <c r="E10" s="79" t="s">
        <v>5</v>
      </c>
      <c r="F10" s="79" t="s">
        <v>8</v>
      </c>
      <c r="G10" s="76" t="s">
        <v>11</v>
      </c>
      <c r="H10" s="86"/>
      <c r="I10" s="86"/>
      <c r="J10" s="76" t="s">
        <v>11</v>
      </c>
      <c r="K10" s="79" t="s">
        <v>11</v>
      </c>
      <c r="L10" s="89"/>
    </row>
    <row r="11" spans="1:12" ht="27" customHeight="1" thickBot="1" x14ac:dyDescent="0.35">
      <c r="A11" s="21">
        <f>Novembre!A11</f>
        <v>0</v>
      </c>
      <c r="B11" s="80"/>
      <c r="C11" s="80"/>
      <c r="D11" s="80"/>
      <c r="E11" s="80" t="s">
        <v>6</v>
      </c>
      <c r="F11" s="80" t="s">
        <v>9</v>
      </c>
      <c r="G11" s="77"/>
      <c r="H11" s="87"/>
      <c r="I11" s="87"/>
      <c r="J11" s="77"/>
      <c r="K11" s="80"/>
      <c r="L11" s="90"/>
    </row>
    <row r="12" spans="1:12" ht="27" customHeight="1" thickTop="1" x14ac:dyDescent="0.3">
      <c r="A12" s="46">
        <f>Octobre!A12</f>
        <v>0</v>
      </c>
      <c r="B12" s="35">
        <f>Novembre!B12</f>
        <v>0</v>
      </c>
      <c r="C12" s="35">
        <v>0</v>
      </c>
      <c r="D12" s="35">
        <v>0</v>
      </c>
      <c r="E12" s="34">
        <v>0</v>
      </c>
      <c r="F12" s="39">
        <f>Novembre!I12</f>
        <v>0</v>
      </c>
      <c r="G12" s="39">
        <f t="shared" ref="G12:G19" si="0">IF(B12-SUM(C12:F12)&lt;&gt;0,"ERREUR",0)</f>
        <v>0</v>
      </c>
      <c r="H12" s="39">
        <f t="shared" ref="H12:H19" si="1">IF(SUM(C12:F12)&lt;&gt;B12,"ERREUR",B12)</f>
        <v>0</v>
      </c>
      <c r="I12" s="39">
        <f t="shared" ref="I12:I19" si="2">C12+F12</f>
        <v>0</v>
      </c>
      <c r="J12" s="41">
        <f t="shared" ref="J12:J19" si="3">C12*4</f>
        <v>0</v>
      </c>
      <c r="K12" s="41">
        <f t="shared" ref="K12:K19" si="4">F12*4</f>
        <v>0</v>
      </c>
      <c r="L12" s="42">
        <f t="shared" ref="L12:L19" si="5">J12+K12</f>
        <v>0</v>
      </c>
    </row>
    <row r="13" spans="1:12" ht="27" customHeight="1" x14ac:dyDescent="0.3">
      <c r="A13" s="47">
        <f>Octobre!A13</f>
        <v>0</v>
      </c>
      <c r="B13" s="38">
        <f>Novembre!B13</f>
        <v>0</v>
      </c>
      <c r="C13" s="38"/>
      <c r="D13" s="38"/>
      <c r="E13" s="37"/>
      <c r="F13" s="40">
        <f>Novembre!I13</f>
        <v>0</v>
      </c>
      <c r="G13" s="40">
        <f t="shared" si="0"/>
        <v>0</v>
      </c>
      <c r="H13" s="40">
        <f t="shared" si="1"/>
        <v>0</v>
      </c>
      <c r="I13" s="40">
        <f t="shared" si="2"/>
        <v>0</v>
      </c>
      <c r="J13" s="43">
        <f t="shared" si="3"/>
        <v>0</v>
      </c>
      <c r="K13" s="43">
        <f t="shared" si="4"/>
        <v>0</v>
      </c>
      <c r="L13" s="44">
        <f t="shared" si="5"/>
        <v>0</v>
      </c>
    </row>
    <row r="14" spans="1:12" ht="27" customHeight="1" x14ac:dyDescent="0.3">
      <c r="A14" s="47">
        <f>Octobre!A14</f>
        <v>0</v>
      </c>
      <c r="B14" s="38">
        <f>Novembre!B14</f>
        <v>0</v>
      </c>
      <c r="C14" s="38"/>
      <c r="D14" s="38"/>
      <c r="E14" s="37"/>
      <c r="F14" s="40">
        <f>Novembre!I14</f>
        <v>0</v>
      </c>
      <c r="G14" s="40">
        <f t="shared" si="0"/>
        <v>0</v>
      </c>
      <c r="H14" s="40">
        <f t="shared" si="1"/>
        <v>0</v>
      </c>
      <c r="I14" s="40">
        <f t="shared" si="2"/>
        <v>0</v>
      </c>
      <c r="J14" s="43">
        <f t="shared" si="3"/>
        <v>0</v>
      </c>
      <c r="K14" s="43">
        <f t="shared" si="4"/>
        <v>0</v>
      </c>
      <c r="L14" s="44">
        <f t="shared" si="5"/>
        <v>0</v>
      </c>
    </row>
    <row r="15" spans="1:12" ht="27" customHeight="1" x14ac:dyDescent="0.3">
      <c r="A15" s="47">
        <f>Octobre!A15</f>
        <v>0</v>
      </c>
      <c r="B15" s="38">
        <f>Novembre!B15</f>
        <v>0</v>
      </c>
      <c r="C15" s="38"/>
      <c r="D15" s="38"/>
      <c r="E15" s="37"/>
      <c r="F15" s="40">
        <f>Novembre!I15</f>
        <v>0</v>
      </c>
      <c r="G15" s="40">
        <f t="shared" si="0"/>
        <v>0</v>
      </c>
      <c r="H15" s="40">
        <f t="shared" si="1"/>
        <v>0</v>
      </c>
      <c r="I15" s="40">
        <f t="shared" si="2"/>
        <v>0</v>
      </c>
      <c r="J15" s="43">
        <f t="shared" si="3"/>
        <v>0</v>
      </c>
      <c r="K15" s="43">
        <f t="shared" si="4"/>
        <v>0</v>
      </c>
      <c r="L15" s="44">
        <f t="shared" si="5"/>
        <v>0</v>
      </c>
    </row>
    <row r="16" spans="1:12" ht="27" customHeight="1" x14ac:dyDescent="0.3">
      <c r="A16" s="47">
        <f>Octobre!A16</f>
        <v>0</v>
      </c>
      <c r="B16" s="38">
        <f>Novembre!B16</f>
        <v>0</v>
      </c>
      <c r="C16" s="38"/>
      <c r="D16" s="38"/>
      <c r="E16" s="37"/>
      <c r="F16" s="40">
        <f>Novembre!I16</f>
        <v>0</v>
      </c>
      <c r="G16" s="40">
        <f t="shared" si="0"/>
        <v>0</v>
      </c>
      <c r="H16" s="40">
        <f t="shared" si="1"/>
        <v>0</v>
      </c>
      <c r="I16" s="40">
        <f t="shared" si="2"/>
        <v>0</v>
      </c>
      <c r="J16" s="43">
        <f t="shared" si="3"/>
        <v>0</v>
      </c>
      <c r="K16" s="43">
        <f t="shared" si="4"/>
        <v>0</v>
      </c>
      <c r="L16" s="44">
        <f t="shared" si="5"/>
        <v>0</v>
      </c>
    </row>
    <row r="17" spans="1:12" ht="27" customHeight="1" x14ac:dyDescent="0.3">
      <c r="A17" s="47">
        <f>Octobre!A17</f>
        <v>0</v>
      </c>
      <c r="B17" s="38">
        <f>Novembre!B17</f>
        <v>0</v>
      </c>
      <c r="C17" s="38"/>
      <c r="D17" s="38"/>
      <c r="E17" s="37"/>
      <c r="F17" s="40">
        <f>Novembre!I17</f>
        <v>0</v>
      </c>
      <c r="G17" s="40">
        <f t="shared" si="0"/>
        <v>0</v>
      </c>
      <c r="H17" s="40">
        <f t="shared" si="1"/>
        <v>0</v>
      </c>
      <c r="I17" s="40">
        <f t="shared" si="2"/>
        <v>0</v>
      </c>
      <c r="J17" s="43">
        <f t="shared" si="3"/>
        <v>0</v>
      </c>
      <c r="K17" s="43">
        <f t="shared" si="4"/>
        <v>0</v>
      </c>
      <c r="L17" s="44">
        <f t="shared" si="5"/>
        <v>0</v>
      </c>
    </row>
    <row r="18" spans="1:12" ht="27" customHeight="1" x14ac:dyDescent="0.3">
      <c r="A18" s="47">
        <f>Octobre!A18</f>
        <v>0</v>
      </c>
      <c r="B18" s="38">
        <f>Novembre!B18</f>
        <v>0</v>
      </c>
      <c r="C18" s="38"/>
      <c r="D18" s="38"/>
      <c r="E18" s="37"/>
      <c r="F18" s="40">
        <f>Novembre!I18</f>
        <v>0</v>
      </c>
      <c r="G18" s="40">
        <f t="shared" si="0"/>
        <v>0</v>
      </c>
      <c r="H18" s="40">
        <f t="shared" si="1"/>
        <v>0</v>
      </c>
      <c r="I18" s="40">
        <f t="shared" si="2"/>
        <v>0</v>
      </c>
      <c r="J18" s="43">
        <f t="shared" si="3"/>
        <v>0</v>
      </c>
      <c r="K18" s="43">
        <f t="shared" si="4"/>
        <v>0</v>
      </c>
      <c r="L18" s="44">
        <f t="shared" si="5"/>
        <v>0</v>
      </c>
    </row>
    <row r="19" spans="1:12" ht="27" customHeight="1" x14ac:dyDescent="0.3">
      <c r="A19" s="47">
        <f>Octobre!A19</f>
        <v>0</v>
      </c>
      <c r="B19" s="38">
        <f>Novembre!B19</f>
        <v>0</v>
      </c>
      <c r="C19" s="38"/>
      <c r="D19" s="38"/>
      <c r="E19" s="37"/>
      <c r="F19" s="40">
        <f>Novembre!I19</f>
        <v>0</v>
      </c>
      <c r="G19" s="40">
        <f t="shared" si="0"/>
        <v>0</v>
      </c>
      <c r="H19" s="40">
        <f t="shared" si="1"/>
        <v>0</v>
      </c>
      <c r="I19" s="40">
        <f t="shared" si="2"/>
        <v>0</v>
      </c>
      <c r="J19" s="43">
        <f t="shared" si="3"/>
        <v>0</v>
      </c>
      <c r="K19" s="43">
        <f t="shared" si="4"/>
        <v>0</v>
      </c>
      <c r="L19" s="44">
        <f t="shared" si="5"/>
        <v>0</v>
      </c>
    </row>
    <row r="20" spans="1:12" ht="27" customHeight="1" x14ac:dyDescent="0.3">
      <c r="A20" s="57" t="s">
        <v>39</v>
      </c>
      <c r="B20" s="60">
        <f>IF(SUM(B12:B19)&gt;SUM(A7:A11),"ERREUR",SUM(B12:B19))</f>
        <v>0</v>
      </c>
      <c r="C20" s="60">
        <f t="shared" ref="C20:E20" si="6">SUM(C12:C19)</f>
        <v>0</v>
      </c>
      <c r="D20" s="60">
        <f t="shared" si="6"/>
        <v>0</v>
      </c>
      <c r="E20" s="60">
        <f t="shared" si="6"/>
        <v>0</v>
      </c>
      <c r="F20" s="60">
        <f>SUM(F12:F19)</f>
        <v>0</v>
      </c>
      <c r="G20" s="59">
        <f>IF(B20-SUM(C20:F20)&lt;&gt;0,"ERREUR",0)</f>
        <v>0</v>
      </c>
      <c r="H20" s="60">
        <f>IF(SUM(C20:F20)&lt;&gt;B20,"ERREUR",B20)</f>
        <v>0</v>
      </c>
      <c r="I20" s="60">
        <f>C20+F20</f>
        <v>0</v>
      </c>
      <c r="J20" s="61">
        <f>C20*4</f>
        <v>0</v>
      </c>
      <c r="K20" s="61">
        <f>F20*4</f>
        <v>0</v>
      </c>
      <c r="L20" s="62">
        <f>J20+K20</f>
        <v>0</v>
      </c>
    </row>
    <row r="21" spans="1:12" ht="27" customHeight="1" thickBot="1" x14ac:dyDescent="0.35">
      <c r="A21" s="54"/>
      <c r="B21" s="55"/>
      <c r="C21" s="55"/>
      <c r="D21" s="55"/>
      <c r="E21" s="55"/>
      <c r="F21" s="55"/>
      <c r="G21" s="56"/>
      <c r="H21" s="98" t="s">
        <v>41</v>
      </c>
      <c r="I21" s="99"/>
      <c r="J21" s="99"/>
      <c r="K21" s="99"/>
      <c r="L21" s="63">
        <f>L20*0.05</f>
        <v>0</v>
      </c>
    </row>
    <row r="22" spans="1:12" ht="9" customHeight="1" thickTop="1" thickBot="1" x14ac:dyDescent="0.35">
      <c r="A22" s="26"/>
      <c r="B22" s="27"/>
      <c r="C22" s="28"/>
      <c r="D22" s="28"/>
      <c r="E22" s="28"/>
      <c r="F22" s="29"/>
      <c r="G22" s="27"/>
      <c r="H22" s="27"/>
      <c r="I22" s="27"/>
      <c r="J22" s="30"/>
      <c r="K22" s="30"/>
      <c r="L22" s="31"/>
    </row>
    <row r="23" spans="1:12" ht="27" customHeight="1" thickTop="1" x14ac:dyDescent="0.3">
      <c r="A23" s="97" t="s">
        <v>24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6"/>
    </row>
    <row r="24" spans="1:12" ht="27" customHeight="1" x14ac:dyDescent="0.3">
      <c r="A24" s="91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</row>
    <row r="25" spans="1:12" ht="27" customHeight="1" x14ac:dyDescent="0.3">
      <c r="A25" s="91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3"/>
    </row>
    <row r="26" spans="1:12" ht="27" customHeight="1" x14ac:dyDescent="0.3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3"/>
    </row>
    <row r="27" spans="1:12" ht="27" customHeight="1" x14ac:dyDescent="0.3">
      <c r="A27" s="16"/>
      <c r="J27" s="67" t="s">
        <v>26</v>
      </c>
      <c r="K27" s="68"/>
      <c r="L27" s="17"/>
    </row>
    <row r="28" spans="1:12" ht="27" customHeight="1" x14ac:dyDescent="0.3">
      <c r="A28" s="16"/>
      <c r="J28" s="68"/>
      <c r="K28" s="68"/>
      <c r="L28" s="17"/>
    </row>
    <row r="29" spans="1:12" ht="27" customHeight="1" thickBot="1" x14ac:dyDescent="0.35">
      <c r="A29" s="9"/>
      <c r="B29" s="10"/>
      <c r="C29" s="10"/>
      <c r="D29" s="10"/>
      <c r="E29" s="10"/>
      <c r="F29" s="10"/>
      <c r="G29" s="18"/>
      <c r="H29" s="10"/>
      <c r="I29" s="10"/>
      <c r="J29" s="18" t="s">
        <v>42</v>
      </c>
      <c r="K29" s="10"/>
      <c r="L29" s="11"/>
    </row>
    <row r="30" spans="1:12" ht="19.95" customHeight="1" thickTop="1" x14ac:dyDescent="0.3">
      <c r="L30" s="66" t="str">
        <f>Octobre!L30</f>
        <v>QC08RF-EX</v>
      </c>
    </row>
    <row r="31" spans="1:12" ht="19.95" customHeight="1" x14ac:dyDescent="0.3"/>
    <row r="32" spans="1:12" ht="19.95" customHeight="1" x14ac:dyDescent="0.3"/>
    <row r="33" ht="19.95" customHeight="1" x14ac:dyDescent="0.3"/>
    <row r="34" ht="19.95" customHeight="1" x14ac:dyDescent="0.3"/>
    <row r="35" ht="19.95" customHeight="1" x14ac:dyDescent="0.3"/>
    <row r="36" ht="19.95" customHeight="1" x14ac:dyDescent="0.3"/>
    <row r="37" ht="19.95" customHeight="1" x14ac:dyDescent="0.3"/>
    <row r="38" ht="19.95" customHeight="1" x14ac:dyDescent="0.3"/>
    <row r="39" ht="19.95" customHeight="1" x14ac:dyDescent="0.3"/>
    <row r="40" ht="19.95" customHeight="1" x14ac:dyDescent="0.3"/>
    <row r="41" ht="19.95" customHeight="1" x14ac:dyDescent="0.3"/>
    <row r="42" ht="19.95" customHeight="1" x14ac:dyDescent="0.3"/>
    <row r="43" ht="19.95" customHeight="1" x14ac:dyDescent="0.3"/>
  </sheetData>
  <sheetProtection algorithmName="SHA-512" hashValue="BSxArjGgidjCae+c0oLDuIIjRgsqUTNDpjRO3rQKechq/a3Z3iwumRTNUisXUF8SwyOUB8kAadQkHzGq9ES0Ng==" saltValue="/m7NWscLsuyfx4lPW091nw==" spinCount="100000" sheet="1" selectLockedCells="1"/>
  <mergeCells count="24">
    <mergeCell ref="B4:I4"/>
    <mergeCell ref="J27:K28"/>
    <mergeCell ref="A2:J2"/>
    <mergeCell ref="A3:J3"/>
    <mergeCell ref="C5:J5"/>
    <mergeCell ref="B6:I6"/>
    <mergeCell ref="J6:L6"/>
    <mergeCell ref="L8:L11"/>
    <mergeCell ref="A23:B23"/>
    <mergeCell ref="C23:L23"/>
    <mergeCell ref="A25:L25"/>
    <mergeCell ref="A26:L26"/>
    <mergeCell ref="G8:G11"/>
    <mergeCell ref="H8:H11"/>
    <mergeCell ref="I8:I11"/>
    <mergeCell ref="J8:J11"/>
    <mergeCell ref="K8:K11"/>
    <mergeCell ref="A24:L24"/>
    <mergeCell ref="B8:B11"/>
    <mergeCell ref="C8:C11"/>
    <mergeCell ref="D8:D11"/>
    <mergeCell ref="E8:E11"/>
    <mergeCell ref="F8:F11"/>
    <mergeCell ref="H21:K21"/>
  </mergeCells>
  <conditionalFormatting sqref="A8:A11">
    <cfRule type="cellIs" dxfId="21" priority="1" operator="equal">
      <formula>0</formula>
    </cfRule>
  </conditionalFormatting>
  <conditionalFormatting sqref="A12:A19">
    <cfRule type="cellIs" dxfId="20" priority="3" operator="equal">
      <formula>0</formula>
    </cfRule>
  </conditionalFormatting>
  <conditionalFormatting sqref="A13:A18">
    <cfRule type="cellIs" dxfId="19" priority="6" operator="equal">
      <formula>0</formula>
    </cfRule>
  </conditionalFormatting>
  <conditionalFormatting sqref="B13:B19">
    <cfRule type="cellIs" dxfId="18" priority="2" operator="equal">
      <formula>0</formula>
    </cfRule>
  </conditionalFormatting>
  <conditionalFormatting sqref="B12:E12">
    <cfRule type="cellIs" dxfId="17" priority="4" operator="equal">
      <formula>0</formula>
    </cfRule>
  </conditionalFormatting>
  <conditionalFormatting sqref="F12:L19">
    <cfRule type="cellIs" dxfId="16" priority="8" operator="equal">
      <formula>0</formula>
    </cfRule>
  </conditionalFormatting>
  <dataValidations count="9">
    <dataValidation type="whole" allowBlank="1" showInputMessage="1" showErrorMessage="1" sqref="A22 A13:A19" xr:uid="{CAA8CF52-BA77-4345-A0EC-83D9B4BB1A19}">
      <formula1>-150000</formula1>
      <formula2>150000</formula2>
    </dataValidation>
    <dataValidation type="whole" allowBlank="1" showInputMessage="1" showErrorMessage="1" sqref="C22" xr:uid="{F9B47A33-9825-4345-883D-0FE84EEA803E}">
      <formula1>0</formula1>
      <formula2>B22</formula2>
    </dataValidation>
    <dataValidation type="whole" allowBlank="1" showInputMessage="1" showErrorMessage="1" sqref="D22:E22" xr:uid="{CC6373E4-730B-4FFC-AE9F-94314BE5AB45}">
      <formula1>0</formula1>
      <formula2>B22</formula2>
    </dataValidation>
    <dataValidation type="whole" operator="greaterThanOrEqual" allowBlank="1" showInputMessage="1" showErrorMessage="1" sqref="A12:E12 A7 B13:E19" xr:uid="{FC9C1190-9FC3-4B83-89E9-47B1D2A9289C}">
      <formula1>0</formula1>
    </dataValidation>
    <dataValidation type="whole" allowBlank="1" showInputMessage="1" showErrorMessage="1" sqref="F41" xr:uid="{BC64CDAE-15E0-45A7-88A8-638D519E0EBB}">
      <formula1>1</formula1>
      <formula2>116</formula2>
    </dataValidation>
    <dataValidation type="whole" operator="greaterThanOrEqual" allowBlank="1" showInputMessage="1" showErrorMessage="1" sqref="A8" xr:uid="{A346DFA1-E0E8-440D-A41D-9213FCDF2377}">
      <formula1>B20-A7</formula1>
    </dataValidation>
    <dataValidation type="whole" operator="greaterThanOrEqual" allowBlank="1" showInputMessage="1" showErrorMessage="1" sqref="A9" xr:uid="{8B496A40-4D30-400E-9012-9D98DE0A2D9A}">
      <formula1>B20-SUM(A7:A8)</formula1>
    </dataValidation>
    <dataValidation type="whole" operator="greaterThanOrEqual" allowBlank="1" showInputMessage="1" showErrorMessage="1" sqref="A10" xr:uid="{7699D496-43BE-4F5C-933E-3F06B625907B}">
      <formula1>B20-SUM(A7:A9)</formula1>
    </dataValidation>
    <dataValidation type="whole" operator="greaterThanOrEqual" allowBlank="1" showInputMessage="1" showErrorMessage="1" sqref="A11" xr:uid="{C2D7F3A9-CBDA-4CD1-9342-00F3D9FB3A07}">
      <formula1>B20-SUM(A7:A10)</formula1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verticalDpi="0" r:id="rId1"/>
  <ignoredErrors>
    <ignoredError sqref="L30 B12 A8:A11 A3 L2 B4 B13:B19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CCEC5-2BB4-44DA-8756-DFB4C9F7163E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4" customWidth="1"/>
    <col min="13" max="16384" width="11.44140625" style="4"/>
  </cols>
  <sheetData>
    <row r="1" spans="1:12" ht="9" customHeight="1" thickTop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30" customHeight="1" thickTop="1" x14ac:dyDescent="0.55000000000000004">
      <c r="A2" s="69" t="s">
        <v>0</v>
      </c>
      <c r="B2" s="70"/>
      <c r="C2" s="70"/>
      <c r="D2" s="70"/>
      <c r="E2" s="70"/>
      <c r="F2" s="70"/>
      <c r="G2" s="70"/>
      <c r="H2" s="70"/>
      <c r="I2" s="70"/>
      <c r="J2" s="71"/>
      <c r="K2" s="5" t="s">
        <v>19</v>
      </c>
      <c r="L2" s="6">
        <f>Octobre!L2+1</f>
        <v>2027</v>
      </c>
    </row>
    <row r="3" spans="1:12" ht="30" customHeight="1" x14ac:dyDescent="0.5">
      <c r="A3" s="72" t="str">
        <f>Octobre!A3</f>
        <v>RAPPORT / Campagne des œuvres charitables 2026-2027</v>
      </c>
      <c r="B3" s="73"/>
      <c r="C3" s="73"/>
      <c r="D3" s="73"/>
      <c r="E3" s="73"/>
      <c r="F3" s="73"/>
      <c r="G3" s="73"/>
      <c r="H3" s="73"/>
      <c r="I3" s="73"/>
      <c r="J3" s="74"/>
      <c r="K3" s="7" t="s">
        <v>20</v>
      </c>
      <c r="L3" s="8">
        <v>4</v>
      </c>
    </row>
    <row r="4" spans="1:12" ht="30" customHeight="1" thickBot="1" x14ac:dyDescent="0.55000000000000004">
      <c r="A4" s="9"/>
      <c r="B4" s="94" t="str">
        <f>Octobre!B4</f>
        <v>Contrôle des livrets</v>
      </c>
      <c r="C4" s="94"/>
      <c r="D4" s="94"/>
      <c r="E4" s="94"/>
      <c r="F4" s="94"/>
      <c r="G4" s="94"/>
      <c r="H4" s="94"/>
      <c r="I4" s="94"/>
      <c r="J4" s="11"/>
      <c r="K4" s="7" t="s">
        <v>21</v>
      </c>
      <c r="L4" s="8" t="s">
        <v>31</v>
      </c>
    </row>
    <row r="5" spans="1:12" ht="30" customHeight="1" thickTop="1" thickBot="1" x14ac:dyDescent="0.4">
      <c r="A5" s="24" t="s">
        <v>35</v>
      </c>
      <c r="B5" s="48">
        <f>Octobre!B5</f>
        <v>0</v>
      </c>
      <c r="C5" s="81" t="s">
        <v>40</v>
      </c>
      <c r="D5" s="82"/>
      <c r="E5" s="82"/>
      <c r="F5" s="82"/>
      <c r="G5" s="82"/>
      <c r="H5" s="82"/>
      <c r="I5" s="82"/>
      <c r="J5" s="83"/>
      <c r="K5" s="12" t="s">
        <v>22</v>
      </c>
      <c r="L5" s="23"/>
    </row>
    <row r="6" spans="1:12" ht="30" customHeight="1" thickTop="1" thickBot="1" x14ac:dyDescent="0.4">
      <c r="A6" s="13" t="s">
        <v>1</v>
      </c>
      <c r="B6" s="81" t="s">
        <v>23</v>
      </c>
      <c r="C6" s="82"/>
      <c r="D6" s="82"/>
      <c r="E6" s="82"/>
      <c r="F6" s="82"/>
      <c r="G6" s="82"/>
      <c r="H6" s="84"/>
      <c r="I6" s="85"/>
      <c r="J6" s="81" t="s">
        <v>32</v>
      </c>
      <c r="K6" s="82"/>
      <c r="L6" s="83"/>
    </row>
    <row r="7" spans="1:12" ht="27" customHeight="1" thickTop="1" x14ac:dyDescent="0.3">
      <c r="A7" s="45">
        <f>Octobre!A7</f>
        <v>0</v>
      </c>
      <c r="B7" s="32">
        <v>1</v>
      </c>
      <c r="C7" s="14">
        <v>2</v>
      </c>
      <c r="D7" s="14">
        <v>3</v>
      </c>
      <c r="E7" s="14">
        <v>4</v>
      </c>
      <c r="F7" s="14">
        <v>5</v>
      </c>
      <c r="G7" s="15">
        <v>6</v>
      </c>
      <c r="H7" s="15">
        <v>7</v>
      </c>
      <c r="I7" s="15">
        <v>8</v>
      </c>
      <c r="J7" s="15">
        <v>9</v>
      </c>
      <c r="K7" s="14">
        <v>10</v>
      </c>
      <c r="L7" s="22">
        <v>11</v>
      </c>
    </row>
    <row r="8" spans="1:12" ht="27" customHeight="1" x14ac:dyDescent="0.3">
      <c r="A8" s="20">
        <f>Décembre!A8</f>
        <v>0</v>
      </c>
      <c r="B8" s="78" t="s">
        <v>36</v>
      </c>
      <c r="C8" s="78" t="s">
        <v>37</v>
      </c>
      <c r="D8" s="78" t="s">
        <v>27</v>
      </c>
      <c r="E8" s="78" t="s">
        <v>38</v>
      </c>
      <c r="F8" s="78" t="s">
        <v>12</v>
      </c>
      <c r="G8" s="75" t="s">
        <v>13</v>
      </c>
      <c r="H8" s="78" t="s">
        <v>29</v>
      </c>
      <c r="I8" s="78" t="s">
        <v>14</v>
      </c>
      <c r="J8" s="75" t="s">
        <v>15</v>
      </c>
      <c r="K8" s="78" t="s">
        <v>16</v>
      </c>
      <c r="L8" s="88" t="s">
        <v>17</v>
      </c>
    </row>
    <row r="9" spans="1:12" ht="27" customHeight="1" x14ac:dyDescent="0.3">
      <c r="A9" s="20">
        <f>Décembre!A9</f>
        <v>0</v>
      </c>
      <c r="B9" s="79"/>
      <c r="C9" s="79"/>
      <c r="D9" s="79" t="s">
        <v>2</v>
      </c>
      <c r="E9" s="79" t="s">
        <v>4</v>
      </c>
      <c r="F9" s="79" t="s">
        <v>7</v>
      </c>
      <c r="G9" s="76" t="s">
        <v>10</v>
      </c>
      <c r="H9" s="86"/>
      <c r="I9" s="86"/>
      <c r="J9" s="76" t="s">
        <v>10</v>
      </c>
      <c r="K9" s="79" t="s">
        <v>10</v>
      </c>
      <c r="L9" s="89"/>
    </row>
    <row r="10" spans="1:12" ht="27" customHeight="1" x14ac:dyDescent="0.3">
      <c r="A10" s="20">
        <f>Décembre!A10</f>
        <v>0</v>
      </c>
      <c r="B10" s="79"/>
      <c r="C10" s="79"/>
      <c r="D10" s="79" t="s">
        <v>3</v>
      </c>
      <c r="E10" s="79" t="s">
        <v>5</v>
      </c>
      <c r="F10" s="79" t="s">
        <v>8</v>
      </c>
      <c r="G10" s="76" t="s">
        <v>11</v>
      </c>
      <c r="H10" s="86"/>
      <c r="I10" s="86"/>
      <c r="J10" s="76" t="s">
        <v>11</v>
      </c>
      <c r="K10" s="79" t="s">
        <v>11</v>
      </c>
      <c r="L10" s="89"/>
    </row>
    <row r="11" spans="1:12" ht="27" customHeight="1" thickBot="1" x14ac:dyDescent="0.35">
      <c r="A11" s="21">
        <f>Décembre!A11</f>
        <v>0</v>
      </c>
      <c r="B11" s="80"/>
      <c r="C11" s="80"/>
      <c r="D11" s="80"/>
      <c r="E11" s="80" t="s">
        <v>6</v>
      </c>
      <c r="F11" s="80" t="s">
        <v>9</v>
      </c>
      <c r="G11" s="77"/>
      <c r="H11" s="87"/>
      <c r="I11" s="87"/>
      <c r="J11" s="77"/>
      <c r="K11" s="80"/>
      <c r="L11" s="90"/>
    </row>
    <row r="12" spans="1:12" ht="27" customHeight="1" thickTop="1" x14ac:dyDescent="0.3">
      <c r="A12" s="46">
        <f>Octobre!A12</f>
        <v>0</v>
      </c>
      <c r="B12" s="35">
        <f>Décembre!B12</f>
        <v>0</v>
      </c>
      <c r="C12" s="35">
        <v>0</v>
      </c>
      <c r="D12" s="35">
        <v>0</v>
      </c>
      <c r="E12" s="34">
        <v>0</v>
      </c>
      <c r="F12" s="39">
        <f>Décembre!I12</f>
        <v>0</v>
      </c>
      <c r="G12" s="39">
        <f t="shared" ref="G12:G19" si="0">IF(B12-SUM(C12:F12)&lt;&gt;0,"ERREUR",0)</f>
        <v>0</v>
      </c>
      <c r="H12" s="39">
        <f t="shared" ref="H12:H19" si="1">IF(SUM(C12:F12)&lt;&gt;B12,"ERREUR",B12)</f>
        <v>0</v>
      </c>
      <c r="I12" s="39">
        <f t="shared" ref="I12:I19" si="2">C12+F12</f>
        <v>0</v>
      </c>
      <c r="J12" s="41">
        <f t="shared" ref="J12:J19" si="3">C12*4</f>
        <v>0</v>
      </c>
      <c r="K12" s="41">
        <f t="shared" ref="K12:K19" si="4">F12*4</f>
        <v>0</v>
      </c>
      <c r="L12" s="42">
        <f t="shared" ref="L12:L19" si="5">J12+K12</f>
        <v>0</v>
      </c>
    </row>
    <row r="13" spans="1:12" ht="27" customHeight="1" x14ac:dyDescent="0.3">
      <c r="A13" s="47">
        <f>Octobre!A13</f>
        <v>0</v>
      </c>
      <c r="B13" s="38">
        <f>Décembre!B13</f>
        <v>0</v>
      </c>
      <c r="C13" s="38"/>
      <c r="D13" s="38"/>
      <c r="E13" s="37"/>
      <c r="F13" s="40">
        <f>Décembre!I13</f>
        <v>0</v>
      </c>
      <c r="G13" s="40">
        <f t="shared" si="0"/>
        <v>0</v>
      </c>
      <c r="H13" s="40">
        <f t="shared" si="1"/>
        <v>0</v>
      </c>
      <c r="I13" s="40">
        <f t="shared" si="2"/>
        <v>0</v>
      </c>
      <c r="J13" s="43">
        <f t="shared" si="3"/>
        <v>0</v>
      </c>
      <c r="K13" s="43">
        <f t="shared" si="4"/>
        <v>0</v>
      </c>
      <c r="L13" s="44">
        <f t="shared" si="5"/>
        <v>0</v>
      </c>
    </row>
    <row r="14" spans="1:12" ht="27" customHeight="1" x14ac:dyDescent="0.3">
      <c r="A14" s="47">
        <f>Octobre!A14</f>
        <v>0</v>
      </c>
      <c r="B14" s="38">
        <f>Décembre!B14</f>
        <v>0</v>
      </c>
      <c r="C14" s="38"/>
      <c r="D14" s="38"/>
      <c r="E14" s="37"/>
      <c r="F14" s="40">
        <f>Décembre!I14</f>
        <v>0</v>
      </c>
      <c r="G14" s="40">
        <f t="shared" si="0"/>
        <v>0</v>
      </c>
      <c r="H14" s="40">
        <f t="shared" si="1"/>
        <v>0</v>
      </c>
      <c r="I14" s="40">
        <f t="shared" si="2"/>
        <v>0</v>
      </c>
      <c r="J14" s="43">
        <f t="shared" si="3"/>
        <v>0</v>
      </c>
      <c r="K14" s="43">
        <f t="shared" si="4"/>
        <v>0</v>
      </c>
      <c r="L14" s="44">
        <f t="shared" si="5"/>
        <v>0</v>
      </c>
    </row>
    <row r="15" spans="1:12" ht="27" customHeight="1" x14ac:dyDescent="0.3">
      <c r="A15" s="47">
        <f>Octobre!A15</f>
        <v>0</v>
      </c>
      <c r="B15" s="38">
        <f>Décembre!B15</f>
        <v>0</v>
      </c>
      <c r="C15" s="38"/>
      <c r="D15" s="38"/>
      <c r="E15" s="37"/>
      <c r="F15" s="40">
        <f>Décembre!I15</f>
        <v>0</v>
      </c>
      <c r="G15" s="40">
        <f t="shared" si="0"/>
        <v>0</v>
      </c>
      <c r="H15" s="40">
        <f t="shared" si="1"/>
        <v>0</v>
      </c>
      <c r="I15" s="40">
        <f t="shared" si="2"/>
        <v>0</v>
      </c>
      <c r="J15" s="43">
        <f t="shared" si="3"/>
        <v>0</v>
      </c>
      <c r="K15" s="43">
        <f t="shared" si="4"/>
        <v>0</v>
      </c>
      <c r="L15" s="44">
        <f t="shared" si="5"/>
        <v>0</v>
      </c>
    </row>
    <row r="16" spans="1:12" ht="27" customHeight="1" x14ac:dyDescent="0.3">
      <c r="A16" s="47">
        <f>Octobre!A16</f>
        <v>0</v>
      </c>
      <c r="B16" s="38">
        <f>Décembre!B16</f>
        <v>0</v>
      </c>
      <c r="C16" s="38"/>
      <c r="D16" s="38"/>
      <c r="E16" s="37"/>
      <c r="F16" s="40">
        <f>Décembre!I16</f>
        <v>0</v>
      </c>
      <c r="G16" s="40">
        <f t="shared" si="0"/>
        <v>0</v>
      </c>
      <c r="H16" s="40">
        <f t="shared" si="1"/>
        <v>0</v>
      </c>
      <c r="I16" s="40">
        <f t="shared" si="2"/>
        <v>0</v>
      </c>
      <c r="J16" s="43">
        <f t="shared" si="3"/>
        <v>0</v>
      </c>
      <c r="K16" s="43">
        <f t="shared" si="4"/>
        <v>0</v>
      </c>
      <c r="L16" s="44">
        <f t="shared" si="5"/>
        <v>0</v>
      </c>
    </row>
    <row r="17" spans="1:12" ht="27" customHeight="1" x14ac:dyDescent="0.3">
      <c r="A17" s="47">
        <f>Octobre!A17</f>
        <v>0</v>
      </c>
      <c r="B17" s="38">
        <f>Décembre!B17</f>
        <v>0</v>
      </c>
      <c r="C17" s="38"/>
      <c r="D17" s="38"/>
      <c r="E17" s="37"/>
      <c r="F17" s="40">
        <f>Décembre!I17</f>
        <v>0</v>
      </c>
      <c r="G17" s="40">
        <f t="shared" si="0"/>
        <v>0</v>
      </c>
      <c r="H17" s="40">
        <f t="shared" si="1"/>
        <v>0</v>
      </c>
      <c r="I17" s="40">
        <f t="shared" si="2"/>
        <v>0</v>
      </c>
      <c r="J17" s="43">
        <f t="shared" si="3"/>
        <v>0</v>
      </c>
      <c r="K17" s="43">
        <f t="shared" si="4"/>
        <v>0</v>
      </c>
      <c r="L17" s="44">
        <f t="shared" si="5"/>
        <v>0</v>
      </c>
    </row>
    <row r="18" spans="1:12" ht="27" customHeight="1" x14ac:dyDescent="0.3">
      <c r="A18" s="47">
        <f>Octobre!A18</f>
        <v>0</v>
      </c>
      <c r="B18" s="38">
        <f>Décembre!B18</f>
        <v>0</v>
      </c>
      <c r="C18" s="38"/>
      <c r="D18" s="38"/>
      <c r="E18" s="37"/>
      <c r="F18" s="40">
        <f>Décembre!I18</f>
        <v>0</v>
      </c>
      <c r="G18" s="40">
        <f t="shared" si="0"/>
        <v>0</v>
      </c>
      <c r="H18" s="40">
        <f t="shared" si="1"/>
        <v>0</v>
      </c>
      <c r="I18" s="40">
        <f t="shared" si="2"/>
        <v>0</v>
      </c>
      <c r="J18" s="43">
        <f t="shared" si="3"/>
        <v>0</v>
      </c>
      <c r="K18" s="43">
        <f t="shared" si="4"/>
        <v>0</v>
      </c>
      <c r="L18" s="44">
        <f t="shared" si="5"/>
        <v>0</v>
      </c>
    </row>
    <row r="19" spans="1:12" ht="27" customHeight="1" x14ac:dyDescent="0.3">
      <c r="A19" s="47">
        <f>Octobre!A19</f>
        <v>0</v>
      </c>
      <c r="B19" s="38">
        <f>Décembre!B19</f>
        <v>0</v>
      </c>
      <c r="C19" s="38"/>
      <c r="D19" s="38"/>
      <c r="E19" s="37"/>
      <c r="F19" s="40">
        <f>Décembre!I19</f>
        <v>0</v>
      </c>
      <c r="G19" s="40">
        <f t="shared" si="0"/>
        <v>0</v>
      </c>
      <c r="H19" s="40">
        <f t="shared" si="1"/>
        <v>0</v>
      </c>
      <c r="I19" s="40">
        <f t="shared" si="2"/>
        <v>0</v>
      </c>
      <c r="J19" s="43">
        <f t="shared" si="3"/>
        <v>0</v>
      </c>
      <c r="K19" s="43">
        <f t="shared" si="4"/>
        <v>0</v>
      </c>
      <c r="L19" s="44">
        <f t="shared" si="5"/>
        <v>0</v>
      </c>
    </row>
    <row r="20" spans="1:12" ht="27" customHeight="1" x14ac:dyDescent="0.3">
      <c r="A20" s="57" t="s">
        <v>39</v>
      </c>
      <c r="B20" s="58">
        <f>IF(SUM(B12:B19)&gt;SUM(A7:A11),"ERREUR",SUM(B12:B19))</f>
        <v>0</v>
      </c>
      <c r="C20" s="58">
        <f t="shared" ref="C20:E20" si="6">SUM(C12:C19)</f>
        <v>0</v>
      </c>
      <c r="D20" s="58">
        <f t="shared" si="6"/>
        <v>0</v>
      </c>
      <c r="E20" s="58">
        <f t="shared" si="6"/>
        <v>0</v>
      </c>
      <c r="F20" s="58">
        <f>SUM(F12:F19)</f>
        <v>0</v>
      </c>
      <c r="G20" s="59">
        <f>IF(B20-SUM(C20:F20)&lt;&gt;0,"ERREUR",0)</f>
        <v>0</v>
      </c>
      <c r="H20" s="60">
        <f>IF(SUM(C20:F20)&lt;&gt;B20,"ERREUR",B20)</f>
        <v>0</v>
      </c>
      <c r="I20" s="60">
        <f>C20+F20</f>
        <v>0</v>
      </c>
      <c r="J20" s="61">
        <f>C20*4</f>
        <v>0</v>
      </c>
      <c r="K20" s="61">
        <f>F20*4</f>
        <v>0</v>
      </c>
      <c r="L20" s="62">
        <f>J20+K20</f>
        <v>0</v>
      </c>
    </row>
    <row r="21" spans="1:12" ht="27" customHeight="1" thickBot="1" x14ac:dyDescent="0.35">
      <c r="A21" s="54"/>
      <c r="B21" s="55"/>
      <c r="C21" s="55"/>
      <c r="D21" s="55"/>
      <c r="E21" s="55"/>
      <c r="F21" s="55"/>
      <c r="G21" s="56"/>
      <c r="H21" s="98" t="s">
        <v>41</v>
      </c>
      <c r="I21" s="99"/>
      <c r="J21" s="99"/>
      <c r="K21" s="99"/>
      <c r="L21" s="63">
        <f>L20*0.05</f>
        <v>0</v>
      </c>
    </row>
    <row r="22" spans="1:12" ht="9" customHeight="1" thickTop="1" thickBot="1" x14ac:dyDescent="0.35">
      <c r="A22" s="26"/>
      <c r="B22" s="27"/>
      <c r="C22" s="28"/>
      <c r="D22" s="28"/>
      <c r="E22" s="28"/>
      <c r="F22" s="29"/>
      <c r="G22" s="27"/>
      <c r="H22" s="27"/>
      <c r="I22" s="27"/>
      <c r="J22" s="30"/>
      <c r="K22" s="30"/>
      <c r="L22" s="31"/>
    </row>
    <row r="23" spans="1:12" ht="27" customHeight="1" thickTop="1" x14ac:dyDescent="0.3">
      <c r="A23" s="97" t="s">
        <v>24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6"/>
    </row>
    <row r="24" spans="1:12" ht="27" customHeight="1" x14ac:dyDescent="0.3">
      <c r="A24" s="91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</row>
    <row r="25" spans="1:12" ht="27" customHeight="1" x14ac:dyDescent="0.3">
      <c r="A25" s="91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3"/>
    </row>
    <row r="26" spans="1:12" ht="27" customHeight="1" x14ac:dyDescent="0.3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3"/>
    </row>
    <row r="27" spans="1:12" ht="27" customHeight="1" x14ac:dyDescent="0.3">
      <c r="A27" s="16"/>
      <c r="J27" s="67" t="s">
        <v>26</v>
      </c>
      <c r="K27" s="68"/>
      <c r="L27" s="17"/>
    </row>
    <row r="28" spans="1:12" ht="27" customHeight="1" x14ac:dyDescent="0.3">
      <c r="A28" s="16"/>
      <c r="J28" s="68"/>
      <c r="K28" s="68"/>
      <c r="L28" s="17"/>
    </row>
    <row r="29" spans="1:12" ht="27" customHeight="1" thickBot="1" x14ac:dyDescent="0.35">
      <c r="A29" s="9"/>
      <c r="B29" s="10"/>
      <c r="C29" s="10"/>
      <c r="D29" s="10"/>
      <c r="E29" s="10"/>
      <c r="F29" s="10"/>
      <c r="G29" s="18"/>
      <c r="H29" s="10"/>
      <c r="I29" s="10"/>
      <c r="J29" s="18" t="s">
        <v>42</v>
      </c>
      <c r="K29" s="10"/>
      <c r="L29" s="11"/>
    </row>
    <row r="30" spans="1:12" ht="19.95" customHeight="1" thickTop="1" x14ac:dyDescent="0.3">
      <c r="L30" s="66" t="str">
        <f>Octobre!L30</f>
        <v>QC08RF-EX</v>
      </c>
    </row>
    <row r="31" spans="1:12" ht="19.95" customHeight="1" x14ac:dyDescent="0.3"/>
    <row r="32" spans="1:12" ht="19.95" customHeight="1" x14ac:dyDescent="0.3"/>
    <row r="33" ht="19.95" customHeight="1" x14ac:dyDescent="0.3"/>
    <row r="34" ht="19.95" customHeight="1" x14ac:dyDescent="0.3"/>
    <row r="35" ht="19.95" customHeight="1" x14ac:dyDescent="0.3"/>
    <row r="36" ht="19.95" customHeight="1" x14ac:dyDescent="0.3"/>
    <row r="37" ht="19.95" customHeight="1" x14ac:dyDescent="0.3"/>
    <row r="38" ht="19.95" customHeight="1" x14ac:dyDescent="0.3"/>
    <row r="39" ht="19.95" customHeight="1" x14ac:dyDescent="0.3"/>
    <row r="40" ht="19.95" customHeight="1" x14ac:dyDescent="0.3"/>
    <row r="41" ht="19.95" customHeight="1" x14ac:dyDescent="0.3"/>
    <row r="42" ht="19.95" customHeight="1" x14ac:dyDescent="0.3"/>
    <row r="43" ht="19.95" customHeight="1" x14ac:dyDescent="0.3"/>
  </sheetData>
  <sheetProtection algorithmName="SHA-512" hashValue="vjA1YiiHa1o2h6RBhaP8rt6Cu+i6EKBqp3+FFt7pu+zqYZHkhvO6zBf0LtOuXvGpvHJxagaYnQcv4Ezs6uL99Q==" saltValue="PwtQeyPStbQ5S809NmDkPQ==" spinCount="100000" sheet="1" selectLockedCells="1"/>
  <mergeCells count="24">
    <mergeCell ref="H21:K21"/>
    <mergeCell ref="L8:L11"/>
    <mergeCell ref="B8:B11"/>
    <mergeCell ref="C8:C11"/>
    <mergeCell ref="D8:D11"/>
    <mergeCell ref="E8:E11"/>
    <mergeCell ref="F8:F11"/>
    <mergeCell ref="G8:G11"/>
    <mergeCell ref="H8:H11"/>
    <mergeCell ref="I8:I11"/>
    <mergeCell ref="J8:J11"/>
    <mergeCell ref="K8:K11"/>
    <mergeCell ref="A24:L24"/>
    <mergeCell ref="J27:K28"/>
    <mergeCell ref="A23:B23"/>
    <mergeCell ref="C23:L23"/>
    <mergeCell ref="A25:L25"/>
    <mergeCell ref="A26:L26"/>
    <mergeCell ref="A2:J2"/>
    <mergeCell ref="A3:J3"/>
    <mergeCell ref="C5:J5"/>
    <mergeCell ref="B6:I6"/>
    <mergeCell ref="J6:L6"/>
    <mergeCell ref="B4:I4"/>
  </mergeCells>
  <conditionalFormatting sqref="A8:A11">
    <cfRule type="cellIs" dxfId="15" priority="4" operator="equal">
      <formula>0</formula>
    </cfRule>
  </conditionalFormatting>
  <conditionalFormatting sqref="A12:A19">
    <cfRule type="cellIs" dxfId="14" priority="3" operator="equal">
      <formula>0</formula>
    </cfRule>
  </conditionalFormatting>
  <conditionalFormatting sqref="B13:B19">
    <cfRule type="cellIs" dxfId="13" priority="1" operator="equal">
      <formula>0</formula>
    </cfRule>
  </conditionalFormatting>
  <conditionalFormatting sqref="B12:E12">
    <cfRule type="cellIs" dxfId="12" priority="2" operator="equal">
      <formula>0</formula>
    </cfRule>
  </conditionalFormatting>
  <conditionalFormatting sqref="F12:L19">
    <cfRule type="cellIs" dxfId="11" priority="5" operator="equal">
      <formula>0</formula>
    </cfRule>
  </conditionalFormatting>
  <dataValidations count="9">
    <dataValidation type="whole" allowBlank="1" showInputMessage="1" showErrorMessage="1" sqref="A22 A13:A19" xr:uid="{50C9B6C1-F9A4-4902-A87B-930B78F4E8CB}">
      <formula1>-150000</formula1>
      <formula2>150000</formula2>
    </dataValidation>
    <dataValidation type="whole" allowBlank="1" showInputMessage="1" showErrorMessage="1" sqref="C22" xr:uid="{D1E8D598-BC0C-482B-8108-EA58CC14C4C5}">
      <formula1>0</formula1>
      <formula2>B22</formula2>
    </dataValidation>
    <dataValidation type="whole" allowBlank="1" showInputMessage="1" showErrorMessage="1" sqref="D22:E22" xr:uid="{BBB5EA51-BCBF-4C18-B119-C1628ACADF31}">
      <formula1>0</formula1>
      <formula2>B22</formula2>
    </dataValidation>
    <dataValidation type="whole" operator="greaterThanOrEqual" allowBlank="1" showInputMessage="1" showErrorMessage="1" sqref="A12:E12 A7 B13:E19" xr:uid="{7276EC0A-332C-42A5-981D-837F8828AB07}">
      <formula1>0</formula1>
    </dataValidation>
    <dataValidation type="whole" allowBlank="1" showInputMessage="1" showErrorMessage="1" sqref="F41" xr:uid="{8FFD8313-3CF6-4396-8E86-2B3ACC2E96BF}">
      <formula1>1</formula1>
      <formula2>116</formula2>
    </dataValidation>
    <dataValidation type="whole" operator="greaterThanOrEqual" allowBlank="1" showInputMessage="1" showErrorMessage="1" sqref="A8" xr:uid="{73B67690-1DC8-48D3-A6F4-06CA4387FA4D}">
      <formula1>B20-A7</formula1>
    </dataValidation>
    <dataValidation type="whole" operator="greaterThanOrEqual" allowBlank="1" showInputMessage="1" showErrorMessage="1" sqref="A9" xr:uid="{9DA7FF9F-7212-45C3-AAD2-6A49D29D9C20}">
      <formula1>B20-SUM(A7:A8)</formula1>
    </dataValidation>
    <dataValidation type="whole" operator="greaterThanOrEqual" allowBlank="1" showInputMessage="1" showErrorMessage="1" sqref="A10" xr:uid="{083F2A13-C5EA-4954-A679-CB9EA74A582D}">
      <formula1>B20-SUM(A7:A9)</formula1>
    </dataValidation>
    <dataValidation type="whole" operator="greaterThanOrEqual" allowBlank="1" showInputMessage="1" showErrorMessage="1" sqref="A11" xr:uid="{8CDC1B31-B6B3-4B88-812C-D008DFC75C02}">
      <formula1>B20-SUM(A7:A10)</formula1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verticalDpi="0" r:id="rId1"/>
  <ignoredErrors>
    <ignoredError sqref="L30 B12 A8:A11 A3 L2 B4 B13:B19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05B76-F4E4-4171-9C93-475DD71782C2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4" customWidth="1"/>
    <col min="13" max="16384" width="11.44140625" style="4"/>
  </cols>
  <sheetData>
    <row r="1" spans="1:12" ht="9" customHeight="1" thickTop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30" customHeight="1" thickTop="1" x14ac:dyDescent="0.55000000000000004">
      <c r="A2" s="69" t="s">
        <v>0</v>
      </c>
      <c r="B2" s="70"/>
      <c r="C2" s="70"/>
      <c r="D2" s="70"/>
      <c r="E2" s="70"/>
      <c r="F2" s="70"/>
      <c r="G2" s="70"/>
      <c r="H2" s="70"/>
      <c r="I2" s="70"/>
      <c r="J2" s="71"/>
      <c r="K2" s="5" t="s">
        <v>19</v>
      </c>
      <c r="L2" s="6">
        <f>Octobre!L2+1</f>
        <v>2027</v>
      </c>
    </row>
    <row r="3" spans="1:12" ht="30" customHeight="1" x14ac:dyDescent="0.5">
      <c r="A3" s="72" t="str">
        <f>Octobre!A3</f>
        <v>RAPPORT / Campagne des œuvres charitables 2026-2027</v>
      </c>
      <c r="B3" s="73"/>
      <c r="C3" s="73"/>
      <c r="D3" s="73"/>
      <c r="E3" s="73"/>
      <c r="F3" s="73"/>
      <c r="G3" s="73"/>
      <c r="H3" s="73"/>
      <c r="I3" s="73"/>
      <c r="J3" s="74"/>
      <c r="K3" s="7" t="s">
        <v>20</v>
      </c>
      <c r="L3" s="8">
        <v>5</v>
      </c>
    </row>
    <row r="4" spans="1:12" ht="30" customHeight="1" thickBot="1" x14ac:dyDescent="0.55000000000000004">
      <c r="A4" s="9"/>
      <c r="B4" s="94" t="str">
        <f>Octobre!B4</f>
        <v>Contrôle des livrets</v>
      </c>
      <c r="C4" s="94"/>
      <c r="D4" s="94"/>
      <c r="E4" s="94"/>
      <c r="F4" s="94"/>
      <c r="G4" s="94"/>
      <c r="H4" s="94"/>
      <c r="I4" s="94"/>
      <c r="J4" s="11"/>
      <c r="K4" s="7" t="s">
        <v>21</v>
      </c>
      <c r="L4" s="8" t="s">
        <v>33</v>
      </c>
    </row>
    <row r="5" spans="1:12" ht="30" customHeight="1" thickTop="1" thickBot="1" x14ac:dyDescent="0.4">
      <c r="A5" s="24" t="s">
        <v>35</v>
      </c>
      <c r="B5" s="48">
        <f>Octobre!B5</f>
        <v>0</v>
      </c>
      <c r="C5" s="81" t="s">
        <v>40</v>
      </c>
      <c r="D5" s="82"/>
      <c r="E5" s="82"/>
      <c r="F5" s="82"/>
      <c r="G5" s="82"/>
      <c r="H5" s="82"/>
      <c r="I5" s="82"/>
      <c r="J5" s="83"/>
      <c r="K5" s="12" t="s">
        <v>22</v>
      </c>
      <c r="L5" s="23"/>
    </row>
    <row r="6" spans="1:12" ht="30" customHeight="1" thickTop="1" thickBot="1" x14ac:dyDescent="0.4">
      <c r="A6" s="13" t="s">
        <v>1</v>
      </c>
      <c r="B6" s="81" t="s">
        <v>23</v>
      </c>
      <c r="C6" s="82"/>
      <c r="D6" s="82"/>
      <c r="E6" s="82"/>
      <c r="F6" s="82"/>
      <c r="G6" s="82"/>
      <c r="H6" s="84"/>
      <c r="I6" s="85"/>
      <c r="J6" s="81" t="s">
        <v>32</v>
      </c>
      <c r="K6" s="82"/>
      <c r="L6" s="83"/>
    </row>
    <row r="7" spans="1:12" ht="27" customHeight="1" thickTop="1" x14ac:dyDescent="0.3">
      <c r="A7" s="45">
        <f>Octobre!A7</f>
        <v>0</v>
      </c>
      <c r="B7" s="32">
        <v>1</v>
      </c>
      <c r="C7" s="14">
        <v>2</v>
      </c>
      <c r="D7" s="14">
        <v>3</v>
      </c>
      <c r="E7" s="14">
        <v>4</v>
      </c>
      <c r="F7" s="14">
        <v>5</v>
      </c>
      <c r="G7" s="15">
        <v>6</v>
      </c>
      <c r="H7" s="15">
        <v>7</v>
      </c>
      <c r="I7" s="15">
        <v>8</v>
      </c>
      <c r="J7" s="15">
        <v>9</v>
      </c>
      <c r="K7" s="14">
        <v>10</v>
      </c>
      <c r="L7" s="22">
        <v>11</v>
      </c>
    </row>
    <row r="8" spans="1:12" ht="27" customHeight="1" x14ac:dyDescent="0.3">
      <c r="A8" s="20">
        <f>Janvier!A8</f>
        <v>0</v>
      </c>
      <c r="B8" s="78" t="s">
        <v>36</v>
      </c>
      <c r="C8" s="78" t="s">
        <v>37</v>
      </c>
      <c r="D8" s="78" t="s">
        <v>27</v>
      </c>
      <c r="E8" s="78" t="s">
        <v>38</v>
      </c>
      <c r="F8" s="78" t="s">
        <v>12</v>
      </c>
      <c r="G8" s="75" t="s">
        <v>13</v>
      </c>
      <c r="H8" s="78" t="s">
        <v>29</v>
      </c>
      <c r="I8" s="78" t="s">
        <v>14</v>
      </c>
      <c r="J8" s="75" t="s">
        <v>15</v>
      </c>
      <c r="K8" s="78" t="s">
        <v>16</v>
      </c>
      <c r="L8" s="88" t="s">
        <v>17</v>
      </c>
    </row>
    <row r="9" spans="1:12" ht="27" customHeight="1" x14ac:dyDescent="0.3">
      <c r="A9" s="20">
        <f>Janvier!A9</f>
        <v>0</v>
      </c>
      <c r="B9" s="79"/>
      <c r="C9" s="79"/>
      <c r="D9" s="79" t="s">
        <v>2</v>
      </c>
      <c r="E9" s="79" t="s">
        <v>4</v>
      </c>
      <c r="F9" s="79" t="s">
        <v>7</v>
      </c>
      <c r="G9" s="76" t="s">
        <v>10</v>
      </c>
      <c r="H9" s="86"/>
      <c r="I9" s="86"/>
      <c r="J9" s="76" t="s">
        <v>10</v>
      </c>
      <c r="K9" s="79" t="s">
        <v>10</v>
      </c>
      <c r="L9" s="89"/>
    </row>
    <row r="10" spans="1:12" ht="27" customHeight="1" x14ac:dyDescent="0.3">
      <c r="A10" s="20">
        <f>Janvier!A10</f>
        <v>0</v>
      </c>
      <c r="B10" s="79"/>
      <c r="C10" s="79"/>
      <c r="D10" s="79" t="s">
        <v>3</v>
      </c>
      <c r="E10" s="79" t="s">
        <v>5</v>
      </c>
      <c r="F10" s="79" t="s">
        <v>8</v>
      </c>
      <c r="G10" s="76" t="s">
        <v>11</v>
      </c>
      <c r="H10" s="86"/>
      <c r="I10" s="86"/>
      <c r="J10" s="76" t="s">
        <v>11</v>
      </c>
      <c r="K10" s="79" t="s">
        <v>11</v>
      </c>
      <c r="L10" s="89"/>
    </row>
    <row r="11" spans="1:12" ht="27" customHeight="1" thickBot="1" x14ac:dyDescent="0.35">
      <c r="A11" s="21">
        <f>Janvier!A11</f>
        <v>0</v>
      </c>
      <c r="B11" s="80"/>
      <c r="C11" s="80"/>
      <c r="D11" s="80"/>
      <c r="E11" s="80" t="s">
        <v>6</v>
      </c>
      <c r="F11" s="80" t="s">
        <v>9</v>
      </c>
      <c r="G11" s="77"/>
      <c r="H11" s="87"/>
      <c r="I11" s="87"/>
      <c r="J11" s="77"/>
      <c r="K11" s="80"/>
      <c r="L11" s="90"/>
    </row>
    <row r="12" spans="1:12" ht="27" customHeight="1" thickTop="1" x14ac:dyDescent="0.3">
      <c r="A12" s="46">
        <f>Octobre!A12</f>
        <v>0</v>
      </c>
      <c r="B12" s="35">
        <f>Janvier!B12</f>
        <v>0</v>
      </c>
      <c r="C12" s="35">
        <v>0</v>
      </c>
      <c r="D12" s="35">
        <v>0</v>
      </c>
      <c r="E12" s="34">
        <v>0</v>
      </c>
      <c r="F12" s="39">
        <f>Janvier!I12</f>
        <v>0</v>
      </c>
      <c r="G12" s="39">
        <f t="shared" ref="G12:G19" si="0">IF(B12-SUM(C12:F12)&lt;&gt;0,"ERREUR",0)</f>
        <v>0</v>
      </c>
      <c r="H12" s="39">
        <f t="shared" ref="H12:H19" si="1">IF(SUM(C12:F12)&lt;&gt;B12,"ERREUR",B12)</f>
        <v>0</v>
      </c>
      <c r="I12" s="39">
        <f t="shared" ref="I12:I19" si="2">C12+F12</f>
        <v>0</v>
      </c>
      <c r="J12" s="41">
        <f t="shared" ref="J12:J19" si="3">C12*4</f>
        <v>0</v>
      </c>
      <c r="K12" s="41">
        <f t="shared" ref="K12:K19" si="4">F12*4</f>
        <v>0</v>
      </c>
      <c r="L12" s="42">
        <f t="shared" ref="L12:L19" si="5">J12+K12</f>
        <v>0</v>
      </c>
    </row>
    <row r="13" spans="1:12" ht="27" customHeight="1" x14ac:dyDescent="0.3">
      <c r="A13" s="47">
        <f>Octobre!A13</f>
        <v>0</v>
      </c>
      <c r="B13" s="38">
        <f>Janvier!B13</f>
        <v>0</v>
      </c>
      <c r="C13" s="38"/>
      <c r="D13" s="38"/>
      <c r="E13" s="37"/>
      <c r="F13" s="40">
        <f>Janvier!I13</f>
        <v>0</v>
      </c>
      <c r="G13" s="40">
        <f t="shared" si="0"/>
        <v>0</v>
      </c>
      <c r="H13" s="40">
        <f t="shared" si="1"/>
        <v>0</v>
      </c>
      <c r="I13" s="40">
        <f t="shared" si="2"/>
        <v>0</v>
      </c>
      <c r="J13" s="43">
        <f t="shared" si="3"/>
        <v>0</v>
      </c>
      <c r="K13" s="43">
        <f t="shared" si="4"/>
        <v>0</v>
      </c>
      <c r="L13" s="44">
        <f t="shared" si="5"/>
        <v>0</v>
      </c>
    </row>
    <row r="14" spans="1:12" ht="27" customHeight="1" x14ac:dyDescent="0.3">
      <c r="A14" s="47">
        <f>Octobre!A14</f>
        <v>0</v>
      </c>
      <c r="B14" s="38">
        <f>Janvier!B14</f>
        <v>0</v>
      </c>
      <c r="C14" s="38"/>
      <c r="D14" s="38"/>
      <c r="E14" s="37"/>
      <c r="F14" s="40">
        <f>Janvier!I14</f>
        <v>0</v>
      </c>
      <c r="G14" s="40">
        <f t="shared" si="0"/>
        <v>0</v>
      </c>
      <c r="H14" s="40">
        <f t="shared" si="1"/>
        <v>0</v>
      </c>
      <c r="I14" s="40">
        <f t="shared" si="2"/>
        <v>0</v>
      </c>
      <c r="J14" s="43">
        <f t="shared" si="3"/>
        <v>0</v>
      </c>
      <c r="K14" s="43">
        <f t="shared" si="4"/>
        <v>0</v>
      </c>
      <c r="L14" s="44">
        <f t="shared" si="5"/>
        <v>0</v>
      </c>
    </row>
    <row r="15" spans="1:12" ht="27" customHeight="1" x14ac:dyDescent="0.3">
      <c r="A15" s="47">
        <f>Octobre!A15</f>
        <v>0</v>
      </c>
      <c r="B15" s="38">
        <f>Janvier!B15</f>
        <v>0</v>
      </c>
      <c r="C15" s="38"/>
      <c r="D15" s="38"/>
      <c r="E15" s="37"/>
      <c r="F15" s="40">
        <f>Janvier!I15</f>
        <v>0</v>
      </c>
      <c r="G15" s="40">
        <f t="shared" si="0"/>
        <v>0</v>
      </c>
      <c r="H15" s="40">
        <f t="shared" si="1"/>
        <v>0</v>
      </c>
      <c r="I15" s="40">
        <f t="shared" si="2"/>
        <v>0</v>
      </c>
      <c r="J15" s="43">
        <f t="shared" si="3"/>
        <v>0</v>
      </c>
      <c r="K15" s="43">
        <f t="shared" si="4"/>
        <v>0</v>
      </c>
      <c r="L15" s="44">
        <f t="shared" si="5"/>
        <v>0</v>
      </c>
    </row>
    <row r="16" spans="1:12" ht="27" customHeight="1" x14ac:dyDescent="0.3">
      <c r="A16" s="47">
        <f>Octobre!A16</f>
        <v>0</v>
      </c>
      <c r="B16" s="38">
        <f>Janvier!B16</f>
        <v>0</v>
      </c>
      <c r="C16" s="38"/>
      <c r="D16" s="38"/>
      <c r="E16" s="37"/>
      <c r="F16" s="40">
        <f>Janvier!I16</f>
        <v>0</v>
      </c>
      <c r="G16" s="40">
        <f t="shared" si="0"/>
        <v>0</v>
      </c>
      <c r="H16" s="40">
        <f t="shared" si="1"/>
        <v>0</v>
      </c>
      <c r="I16" s="40">
        <f t="shared" si="2"/>
        <v>0</v>
      </c>
      <c r="J16" s="43">
        <f t="shared" si="3"/>
        <v>0</v>
      </c>
      <c r="K16" s="43">
        <f t="shared" si="4"/>
        <v>0</v>
      </c>
      <c r="L16" s="44">
        <f t="shared" si="5"/>
        <v>0</v>
      </c>
    </row>
    <row r="17" spans="1:12" ht="27" customHeight="1" x14ac:dyDescent="0.3">
      <c r="A17" s="47">
        <f>Octobre!A17</f>
        <v>0</v>
      </c>
      <c r="B17" s="38">
        <f>Janvier!B17</f>
        <v>0</v>
      </c>
      <c r="C17" s="38"/>
      <c r="D17" s="38"/>
      <c r="E17" s="37"/>
      <c r="F17" s="40">
        <f>Janvier!I17</f>
        <v>0</v>
      </c>
      <c r="G17" s="40">
        <f t="shared" si="0"/>
        <v>0</v>
      </c>
      <c r="H17" s="40">
        <f t="shared" si="1"/>
        <v>0</v>
      </c>
      <c r="I17" s="40">
        <f t="shared" si="2"/>
        <v>0</v>
      </c>
      <c r="J17" s="43">
        <f t="shared" si="3"/>
        <v>0</v>
      </c>
      <c r="K17" s="43">
        <f t="shared" si="4"/>
        <v>0</v>
      </c>
      <c r="L17" s="44">
        <f t="shared" si="5"/>
        <v>0</v>
      </c>
    </row>
    <row r="18" spans="1:12" ht="27" customHeight="1" x14ac:dyDescent="0.3">
      <c r="A18" s="47">
        <f>Octobre!A18</f>
        <v>0</v>
      </c>
      <c r="B18" s="38">
        <f>Janvier!B18</f>
        <v>0</v>
      </c>
      <c r="C18" s="38"/>
      <c r="D18" s="38"/>
      <c r="E18" s="37"/>
      <c r="F18" s="40">
        <f>Janvier!I18</f>
        <v>0</v>
      </c>
      <c r="G18" s="40">
        <f t="shared" si="0"/>
        <v>0</v>
      </c>
      <c r="H18" s="40">
        <f t="shared" si="1"/>
        <v>0</v>
      </c>
      <c r="I18" s="40">
        <f t="shared" si="2"/>
        <v>0</v>
      </c>
      <c r="J18" s="43">
        <f t="shared" si="3"/>
        <v>0</v>
      </c>
      <c r="K18" s="43">
        <f t="shared" si="4"/>
        <v>0</v>
      </c>
      <c r="L18" s="44">
        <f t="shared" si="5"/>
        <v>0</v>
      </c>
    </row>
    <row r="19" spans="1:12" ht="27" customHeight="1" x14ac:dyDescent="0.3">
      <c r="A19" s="47">
        <f>Octobre!A19</f>
        <v>0</v>
      </c>
      <c r="B19" s="38">
        <f>Janvier!B19</f>
        <v>0</v>
      </c>
      <c r="C19" s="38"/>
      <c r="D19" s="38"/>
      <c r="E19" s="37"/>
      <c r="F19" s="40">
        <f>Janvier!I19</f>
        <v>0</v>
      </c>
      <c r="G19" s="40">
        <f t="shared" si="0"/>
        <v>0</v>
      </c>
      <c r="H19" s="40">
        <f t="shared" si="1"/>
        <v>0</v>
      </c>
      <c r="I19" s="40">
        <f t="shared" si="2"/>
        <v>0</v>
      </c>
      <c r="J19" s="43">
        <f t="shared" si="3"/>
        <v>0</v>
      </c>
      <c r="K19" s="43">
        <f t="shared" si="4"/>
        <v>0</v>
      </c>
      <c r="L19" s="44">
        <f t="shared" si="5"/>
        <v>0</v>
      </c>
    </row>
    <row r="20" spans="1:12" ht="27" customHeight="1" x14ac:dyDescent="0.3">
      <c r="A20" s="57" t="s">
        <v>39</v>
      </c>
      <c r="B20" s="58">
        <f>IF(SUM(B12:B19)&gt;SUM(A7:A11),"ERREUR",SUM(B12:B19))</f>
        <v>0</v>
      </c>
      <c r="C20" s="58">
        <f t="shared" ref="C20:E20" si="6">SUM(C12:C19)</f>
        <v>0</v>
      </c>
      <c r="D20" s="58">
        <f t="shared" si="6"/>
        <v>0</v>
      </c>
      <c r="E20" s="58">
        <f t="shared" si="6"/>
        <v>0</v>
      </c>
      <c r="F20" s="58">
        <f>0</f>
        <v>0</v>
      </c>
      <c r="G20" s="59">
        <f>IF(B20-SUM(C20:F20)&lt;&gt;0,"ERREUR",0)</f>
        <v>0</v>
      </c>
      <c r="H20" s="60">
        <f>IF(SUM(C20:F20)&lt;&gt;B20,"ERREUR",B20)</f>
        <v>0</v>
      </c>
      <c r="I20" s="60">
        <f>C20+F20</f>
        <v>0</v>
      </c>
      <c r="J20" s="61">
        <f>C20*4</f>
        <v>0</v>
      </c>
      <c r="K20" s="61">
        <f>F20*4</f>
        <v>0</v>
      </c>
      <c r="L20" s="62">
        <f>J20+K20</f>
        <v>0</v>
      </c>
    </row>
    <row r="21" spans="1:12" ht="27" customHeight="1" thickBot="1" x14ac:dyDescent="0.35">
      <c r="A21" s="54"/>
      <c r="B21" s="55"/>
      <c r="C21" s="55"/>
      <c r="D21" s="55"/>
      <c r="E21" s="55"/>
      <c r="F21" s="55"/>
      <c r="G21" s="56"/>
      <c r="H21" s="98" t="s">
        <v>41</v>
      </c>
      <c r="I21" s="99"/>
      <c r="J21" s="99"/>
      <c r="K21" s="99"/>
      <c r="L21" s="63">
        <f>L20*0.05</f>
        <v>0</v>
      </c>
    </row>
    <row r="22" spans="1:12" ht="9" customHeight="1" thickTop="1" thickBot="1" x14ac:dyDescent="0.35">
      <c r="A22" s="26"/>
      <c r="B22" s="27"/>
      <c r="C22" s="28"/>
      <c r="D22" s="28"/>
      <c r="E22" s="28"/>
      <c r="F22" s="29"/>
      <c r="G22" s="27"/>
      <c r="H22" s="27"/>
      <c r="I22" s="27"/>
      <c r="J22" s="30"/>
      <c r="K22" s="30"/>
      <c r="L22" s="31"/>
    </row>
    <row r="23" spans="1:12" ht="27" customHeight="1" thickTop="1" x14ac:dyDescent="0.3">
      <c r="A23" s="97" t="s">
        <v>24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6"/>
    </row>
    <row r="24" spans="1:12" ht="27" customHeight="1" x14ac:dyDescent="0.3">
      <c r="A24" s="91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</row>
    <row r="25" spans="1:12" ht="27" customHeight="1" x14ac:dyDescent="0.3">
      <c r="A25" s="91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3"/>
    </row>
    <row r="26" spans="1:12" ht="27" customHeight="1" x14ac:dyDescent="0.3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3"/>
    </row>
    <row r="27" spans="1:12" ht="27" customHeight="1" x14ac:dyDescent="0.3">
      <c r="A27" s="16"/>
      <c r="J27" s="67" t="s">
        <v>26</v>
      </c>
      <c r="K27" s="68"/>
      <c r="L27" s="17"/>
    </row>
    <row r="28" spans="1:12" ht="27" customHeight="1" x14ac:dyDescent="0.3">
      <c r="A28" s="16"/>
      <c r="J28" s="68"/>
      <c r="K28" s="68"/>
      <c r="L28" s="17"/>
    </row>
    <row r="29" spans="1:12" ht="27" customHeight="1" thickBot="1" x14ac:dyDescent="0.35">
      <c r="A29" s="9"/>
      <c r="B29" s="10"/>
      <c r="C29" s="10"/>
      <c r="D29" s="10"/>
      <c r="E29" s="10"/>
      <c r="F29" s="10"/>
      <c r="G29" s="18"/>
      <c r="H29" s="10"/>
      <c r="I29" s="10"/>
      <c r="J29" s="18" t="s">
        <v>43</v>
      </c>
      <c r="K29" s="10"/>
      <c r="L29" s="11"/>
    </row>
    <row r="30" spans="1:12" ht="19.95" customHeight="1" thickTop="1" x14ac:dyDescent="0.3">
      <c r="L30" s="66" t="str">
        <f>Octobre!L30</f>
        <v>QC08RF-EX</v>
      </c>
    </row>
    <row r="31" spans="1:12" ht="19.95" customHeight="1" x14ac:dyDescent="0.3"/>
    <row r="32" spans="1:12" ht="19.95" customHeight="1" x14ac:dyDescent="0.3"/>
    <row r="33" ht="19.95" customHeight="1" x14ac:dyDescent="0.3"/>
    <row r="34" ht="19.95" customHeight="1" x14ac:dyDescent="0.3"/>
    <row r="35" ht="19.95" customHeight="1" x14ac:dyDescent="0.3"/>
    <row r="36" ht="19.95" customHeight="1" x14ac:dyDescent="0.3"/>
    <row r="37" ht="19.95" customHeight="1" x14ac:dyDescent="0.3"/>
    <row r="38" ht="19.95" customHeight="1" x14ac:dyDescent="0.3"/>
    <row r="39" ht="19.95" customHeight="1" x14ac:dyDescent="0.3"/>
    <row r="40" ht="19.95" customHeight="1" x14ac:dyDescent="0.3"/>
    <row r="41" ht="19.95" customHeight="1" x14ac:dyDescent="0.3"/>
    <row r="42" ht="19.95" customHeight="1" x14ac:dyDescent="0.3"/>
    <row r="43" ht="19.95" customHeight="1" x14ac:dyDescent="0.3"/>
  </sheetData>
  <sheetProtection algorithmName="SHA-512" hashValue="jWCkW9Yf8001ebnUu70/ZfquOXHZ1m0g5uQcOBKW29b0ae2/b9NCgb2SQb1qJH14oo8mFAJZkwhIMXViTvV2XQ==" saltValue="J25/a1/4GEtYfnf0w17jXA==" spinCount="100000" sheet="1" selectLockedCells="1"/>
  <mergeCells count="24">
    <mergeCell ref="H21:K21"/>
    <mergeCell ref="L8:L11"/>
    <mergeCell ref="B8:B11"/>
    <mergeCell ref="C8:C11"/>
    <mergeCell ref="D8:D11"/>
    <mergeCell ref="E8:E11"/>
    <mergeCell ref="F8:F11"/>
    <mergeCell ref="G8:G11"/>
    <mergeCell ref="H8:H11"/>
    <mergeCell ref="I8:I11"/>
    <mergeCell ref="J8:J11"/>
    <mergeCell ref="K8:K11"/>
    <mergeCell ref="A24:L24"/>
    <mergeCell ref="J27:K28"/>
    <mergeCell ref="A23:B23"/>
    <mergeCell ref="C23:L23"/>
    <mergeCell ref="A25:L25"/>
    <mergeCell ref="A26:L26"/>
    <mergeCell ref="A2:J2"/>
    <mergeCell ref="A3:J3"/>
    <mergeCell ref="C5:J5"/>
    <mergeCell ref="B6:I6"/>
    <mergeCell ref="J6:L6"/>
    <mergeCell ref="B4:I4"/>
  </mergeCells>
  <conditionalFormatting sqref="A8:A11">
    <cfRule type="cellIs" dxfId="10" priority="6" operator="equal">
      <formula>0</formula>
    </cfRule>
  </conditionalFormatting>
  <conditionalFormatting sqref="A12:A19">
    <cfRule type="cellIs" dxfId="9" priority="2" operator="equal">
      <formula>0</formula>
    </cfRule>
  </conditionalFormatting>
  <conditionalFormatting sqref="B13:B19">
    <cfRule type="cellIs" dxfId="8" priority="1" operator="equal">
      <formula>0</formula>
    </cfRule>
  </conditionalFormatting>
  <conditionalFormatting sqref="B12:E12">
    <cfRule type="cellIs" dxfId="7" priority="3" operator="equal">
      <formula>0</formula>
    </cfRule>
  </conditionalFormatting>
  <conditionalFormatting sqref="F12:L19">
    <cfRule type="cellIs" dxfId="6" priority="7" operator="equal">
      <formula>0</formula>
    </cfRule>
  </conditionalFormatting>
  <dataValidations count="9">
    <dataValidation type="whole" allowBlank="1" showInputMessage="1" showErrorMessage="1" sqref="A22 A13:A19" xr:uid="{CC66CFFE-D59B-4976-A772-7BB18947281C}">
      <formula1>-150000</formula1>
      <formula2>150000</formula2>
    </dataValidation>
    <dataValidation type="whole" allowBlank="1" showInputMessage="1" showErrorMessage="1" sqref="C22" xr:uid="{9A28EBF8-C221-4FC6-9C78-2B2FF64BF518}">
      <formula1>0</formula1>
      <formula2>B22</formula2>
    </dataValidation>
    <dataValidation type="whole" allowBlank="1" showInputMessage="1" showErrorMessage="1" sqref="D22:E22" xr:uid="{67AE5BCE-4B97-4C57-8258-83F6D439DDEE}">
      <formula1>0</formula1>
      <formula2>B22</formula2>
    </dataValidation>
    <dataValidation type="whole" operator="greaterThanOrEqual" allowBlank="1" showInputMessage="1" showErrorMessage="1" sqref="A12:E12 A7 B13:E19" xr:uid="{69A17E30-9885-440F-8F1B-456FDD07547A}">
      <formula1>0</formula1>
    </dataValidation>
    <dataValidation type="whole" allowBlank="1" showInputMessage="1" showErrorMessage="1" sqref="F41" xr:uid="{D6F9325A-31AE-476D-A170-4FB10FAD7CC2}">
      <formula1>1</formula1>
      <formula2>116</formula2>
    </dataValidation>
    <dataValidation type="whole" operator="greaterThanOrEqual" allowBlank="1" showInputMessage="1" showErrorMessage="1" sqref="A8" xr:uid="{73845F2D-EB71-42F2-A87B-A741B2D42EE1}">
      <formula1>B20-A7</formula1>
    </dataValidation>
    <dataValidation type="whole" operator="greaterThanOrEqual" allowBlank="1" showInputMessage="1" showErrorMessage="1" sqref="A9" xr:uid="{DD4ED37B-0B75-4BF0-A22F-B692F717842F}">
      <formula1>B20-SUM(A7:A8)</formula1>
    </dataValidation>
    <dataValidation type="whole" operator="greaterThanOrEqual" allowBlank="1" showInputMessage="1" showErrorMessage="1" sqref="A10" xr:uid="{B891C390-AE90-4023-BBA8-8613FC0E4A84}">
      <formula1>B20-SUM(A7:A9)</formula1>
    </dataValidation>
    <dataValidation type="whole" operator="greaterThanOrEqual" allowBlank="1" showInputMessage="1" showErrorMessage="1" sqref="A11" xr:uid="{8871DB30-1784-4E52-A9C2-589C5BDB9D80}">
      <formula1>B20-SUM(A7:A10)</formula1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verticalDpi="0" r:id="rId1"/>
  <ignoredErrors>
    <ignoredError sqref="L30 B12 A8:A11 A3 L2 B4 B13:B19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4AA3-749D-4228-A603-488323BD70FF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4" customWidth="1"/>
    <col min="13" max="16384" width="11.44140625" style="4"/>
  </cols>
  <sheetData>
    <row r="1" spans="1:12" ht="9" customHeight="1" thickTop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30" customHeight="1" thickTop="1" x14ac:dyDescent="0.55000000000000004">
      <c r="A2" s="69" t="s">
        <v>0</v>
      </c>
      <c r="B2" s="70"/>
      <c r="C2" s="70"/>
      <c r="D2" s="70"/>
      <c r="E2" s="70"/>
      <c r="F2" s="70"/>
      <c r="G2" s="70"/>
      <c r="H2" s="70"/>
      <c r="I2" s="70"/>
      <c r="J2" s="71"/>
      <c r="K2" s="5" t="s">
        <v>19</v>
      </c>
      <c r="L2" s="6">
        <f>Octobre!L2+1</f>
        <v>2027</v>
      </c>
    </row>
    <row r="3" spans="1:12" ht="30" customHeight="1" x14ac:dyDescent="0.5">
      <c r="A3" s="72" t="str">
        <f>Octobre!A3</f>
        <v>RAPPORT / Campagne des œuvres charitables 2026-2027</v>
      </c>
      <c r="B3" s="73"/>
      <c r="C3" s="73"/>
      <c r="D3" s="73"/>
      <c r="E3" s="73"/>
      <c r="F3" s="73"/>
      <c r="G3" s="73"/>
      <c r="H3" s="73"/>
      <c r="I3" s="73"/>
      <c r="J3" s="74"/>
      <c r="K3" s="7" t="s">
        <v>20</v>
      </c>
      <c r="L3" s="8">
        <v>6</v>
      </c>
    </row>
    <row r="4" spans="1:12" ht="30" customHeight="1" thickBot="1" x14ac:dyDescent="0.55000000000000004">
      <c r="A4" s="9"/>
      <c r="B4" s="94" t="str">
        <f>Octobre!B4</f>
        <v>Contrôle des livrets</v>
      </c>
      <c r="C4" s="94"/>
      <c r="D4" s="94"/>
      <c r="E4" s="94"/>
      <c r="F4" s="94"/>
      <c r="G4" s="94"/>
      <c r="H4" s="94"/>
      <c r="I4" s="94"/>
      <c r="J4" s="11"/>
      <c r="K4" s="7" t="s">
        <v>21</v>
      </c>
      <c r="L4" s="8" t="s">
        <v>34</v>
      </c>
    </row>
    <row r="5" spans="1:12" ht="30" customHeight="1" thickTop="1" thickBot="1" x14ac:dyDescent="0.4">
      <c r="A5" s="24" t="s">
        <v>35</v>
      </c>
      <c r="B5" s="48">
        <f>Octobre!B5</f>
        <v>0</v>
      </c>
      <c r="C5" s="81" t="s">
        <v>40</v>
      </c>
      <c r="D5" s="82"/>
      <c r="E5" s="82"/>
      <c r="F5" s="82"/>
      <c r="G5" s="82"/>
      <c r="H5" s="82"/>
      <c r="I5" s="82"/>
      <c r="J5" s="83"/>
      <c r="K5" s="12" t="s">
        <v>22</v>
      </c>
      <c r="L5" s="23"/>
    </row>
    <row r="6" spans="1:12" ht="30" customHeight="1" thickTop="1" thickBot="1" x14ac:dyDescent="0.4">
      <c r="A6" s="13" t="s">
        <v>1</v>
      </c>
      <c r="B6" s="81" t="s">
        <v>23</v>
      </c>
      <c r="C6" s="82"/>
      <c r="D6" s="82"/>
      <c r="E6" s="82"/>
      <c r="F6" s="82"/>
      <c r="G6" s="82"/>
      <c r="H6" s="84"/>
      <c r="I6" s="85"/>
      <c r="J6" s="81" t="s">
        <v>32</v>
      </c>
      <c r="K6" s="82"/>
      <c r="L6" s="83"/>
    </row>
    <row r="7" spans="1:12" ht="27" customHeight="1" thickTop="1" x14ac:dyDescent="0.3">
      <c r="A7" s="45">
        <f>Octobre!A7</f>
        <v>0</v>
      </c>
      <c r="B7" s="32">
        <v>1</v>
      </c>
      <c r="C7" s="14">
        <v>2</v>
      </c>
      <c r="D7" s="14">
        <v>3</v>
      </c>
      <c r="E7" s="14">
        <v>4</v>
      </c>
      <c r="F7" s="14">
        <v>5</v>
      </c>
      <c r="G7" s="15">
        <v>6</v>
      </c>
      <c r="H7" s="15">
        <v>7</v>
      </c>
      <c r="I7" s="15">
        <v>8</v>
      </c>
      <c r="J7" s="15">
        <v>9</v>
      </c>
      <c r="K7" s="14">
        <v>10</v>
      </c>
      <c r="L7" s="22">
        <v>11</v>
      </c>
    </row>
    <row r="8" spans="1:12" ht="27" customHeight="1" x14ac:dyDescent="0.3">
      <c r="A8" s="20">
        <f>Février!A8</f>
        <v>0</v>
      </c>
      <c r="B8" s="78" t="s">
        <v>36</v>
      </c>
      <c r="C8" s="78" t="s">
        <v>37</v>
      </c>
      <c r="D8" s="78" t="s">
        <v>27</v>
      </c>
      <c r="E8" s="78" t="s">
        <v>38</v>
      </c>
      <c r="F8" s="78" t="s">
        <v>12</v>
      </c>
      <c r="G8" s="75" t="s">
        <v>13</v>
      </c>
      <c r="H8" s="78" t="s">
        <v>29</v>
      </c>
      <c r="I8" s="78" t="s">
        <v>14</v>
      </c>
      <c r="J8" s="75" t="s">
        <v>15</v>
      </c>
      <c r="K8" s="78" t="s">
        <v>16</v>
      </c>
      <c r="L8" s="88" t="s">
        <v>17</v>
      </c>
    </row>
    <row r="9" spans="1:12" ht="27" customHeight="1" x14ac:dyDescent="0.3">
      <c r="A9" s="20">
        <f>Février!A9</f>
        <v>0</v>
      </c>
      <c r="B9" s="79"/>
      <c r="C9" s="79"/>
      <c r="D9" s="79" t="s">
        <v>2</v>
      </c>
      <c r="E9" s="79" t="s">
        <v>4</v>
      </c>
      <c r="F9" s="79" t="s">
        <v>7</v>
      </c>
      <c r="G9" s="76" t="s">
        <v>10</v>
      </c>
      <c r="H9" s="86"/>
      <c r="I9" s="86"/>
      <c r="J9" s="76" t="s">
        <v>10</v>
      </c>
      <c r="K9" s="79" t="s">
        <v>10</v>
      </c>
      <c r="L9" s="89"/>
    </row>
    <row r="10" spans="1:12" ht="27" customHeight="1" x14ac:dyDescent="0.3">
      <c r="A10" s="20">
        <f>Février!A10</f>
        <v>0</v>
      </c>
      <c r="B10" s="79"/>
      <c r="C10" s="79"/>
      <c r="D10" s="79" t="s">
        <v>3</v>
      </c>
      <c r="E10" s="79" t="s">
        <v>5</v>
      </c>
      <c r="F10" s="79" t="s">
        <v>8</v>
      </c>
      <c r="G10" s="76" t="s">
        <v>11</v>
      </c>
      <c r="H10" s="86"/>
      <c r="I10" s="86"/>
      <c r="J10" s="76" t="s">
        <v>11</v>
      </c>
      <c r="K10" s="79" t="s">
        <v>11</v>
      </c>
      <c r="L10" s="89"/>
    </row>
    <row r="11" spans="1:12" ht="27" customHeight="1" thickBot="1" x14ac:dyDescent="0.35">
      <c r="A11" s="21">
        <f>Février!A11</f>
        <v>0</v>
      </c>
      <c r="B11" s="80"/>
      <c r="C11" s="80"/>
      <c r="D11" s="80"/>
      <c r="E11" s="80" t="s">
        <v>6</v>
      </c>
      <c r="F11" s="80" t="s">
        <v>9</v>
      </c>
      <c r="G11" s="77"/>
      <c r="H11" s="87"/>
      <c r="I11" s="87"/>
      <c r="J11" s="77"/>
      <c r="K11" s="80"/>
      <c r="L11" s="90"/>
    </row>
    <row r="12" spans="1:12" ht="27" customHeight="1" thickTop="1" x14ac:dyDescent="0.3">
      <c r="A12" s="46">
        <f>Octobre!A12</f>
        <v>0</v>
      </c>
      <c r="B12" s="35">
        <f>Février!B12</f>
        <v>0</v>
      </c>
      <c r="C12" s="35">
        <v>0</v>
      </c>
      <c r="D12" s="50">
        <f>0</f>
        <v>0</v>
      </c>
      <c r="E12" s="51">
        <f>0</f>
        <v>0</v>
      </c>
      <c r="F12" s="39">
        <f>Février!I12</f>
        <v>0</v>
      </c>
      <c r="G12" s="49">
        <f>B12-I12</f>
        <v>0</v>
      </c>
      <c r="H12" s="39">
        <f>IF(SUM(C12:G12)&lt;&gt;B12,"ERREUR",B12)</f>
        <v>0</v>
      </c>
      <c r="I12" s="39">
        <f t="shared" ref="I12:I19" si="0">C12+F12</f>
        <v>0</v>
      </c>
      <c r="J12" s="41">
        <f t="shared" ref="J12:J19" si="1">C12*4</f>
        <v>0</v>
      </c>
      <c r="K12" s="41">
        <f t="shared" ref="K12:K19" si="2">F12*4</f>
        <v>0</v>
      </c>
      <c r="L12" s="42">
        <f t="shared" ref="L12:L19" si="3">J12+K12</f>
        <v>0</v>
      </c>
    </row>
    <row r="13" spans="1:12" ht="27" customHeight="1" x14ac:dyDescent="0.3">
      <c r="A13" s="47">
        <f>Octobre!A13</f>
        <v>0</v>
      </c>
      <c r="B13" s="38">
        <f>Février!B13</f>
        <v>0</v>
      </c>
      <c r="C13" s="38">
        <v>0</v>
      </c>
      <c r="D13" s="52">
        <f>0</f>
        <v>0</v>
      </c>
      <c r="E13" s="53">
        <f>0</f>
        <v>0</v>
      </c>
      <c r="F13" s="40">
        <f>Février!I13</f>
        <v>0</v>
      </c>
      <c r="G13" s="40">
        <f t="shared" ref="G13:G19" si="4">B13-I13</f>
        <v>0</v>
      </c>
      <c r="H13" s="40">
        <f t="shared" ref="H13:H19" si="5">IF(SUM(C13:G13)&lt;&gt;B13,"ERREUR",B13)</f>
        <v>0</v>
      </c>
      <c r="I13" s="40">
        <f t="shared" si="0"/>
        <v>0</v>
      </c>
      <c r="J13" s="43">
        <f t="shared" si="1"/>
        <v>0</v>
      </c>
      <c r="K13" s="43">
        <f t="shared" si="2"/>
        <v>0</v>
      </c>
      <c r="L13" s="44">
        <f t="shared" si="3"/>
        <v>0</v>
      </c>
    </row>
    <row r="14" spans="1:12" ht="27" customHeight="1" x14ac:dyDescent="0.3">
      <c r="A14" s="47">
        <f>Octobre!A14</f>
        <v>0</v>
      </c>
      <c r="B14" s="38">
        <f>Février!B14</f>
        <v>0</v>
      </c>
      <c r="C14" s="38"/>
      <c r="D14" s="52">
        <f>0</f>
        <v>0</v>
      </c>
      <c r="E14" s="53">
        <f>0</f>
        <v>0</v>
      </c>
      <c r="F14" s="40">
        <f>Février!I14</f>
        <v>0</v>
      </c>
      <c r="G14" s="40">
        <f t="shared" si="4"/>
        <v>0</v>
      </c>
      <c r="H14" s="40">
        <f t="shared" si="5"/>
        <v>0</v>
      </c>
      <c r="I14" s="40">
        <f t="shared" si="0"/>
        <v>0</v>
      </c>
      <c r="J14" s="43">
        <f t="shared" si="1"/>
        <v>0</v>
      </c>
      <c r="K14" s="43">
        <f t="shared" si="2"/>
        <v>0</v>
      </c>
      <c r="L14" s="44">
        <f t="shared" si="3"/>
        <v>0</v>
      </c>
    </row>
    <row r="15" spans="1:12" ht="27" customHeight="1" x14ac:dyDescent="0.3">
      <c r="A15" s="47">
        <f>Octobre!A15</f>
        <v>0</v>
      </c>
      <c r="B15" s="38">
        <f>Février!B15</f>
        <v>0</v>
      </c>
      <c r="C15" s="38"/>
      <c r="D15" s="52">
        <f>0</f>
        <v>0</v>
      </c>
      <c r="E15" s="53">
        <f>0</f>
        <v>0</v>
      </c>
      <c r="F15" s="40">
        <f>Février!I15</f>
        <v>0</v>
      </c>
      <c r="G15" s="40">
        <f t="shared" si="4"/>
        <v>0</v>
      </c>
      <c r="H15" s="40">
        <f t="shared" si="5"/>
        <v>0</v>
      </c>
      <c r="I15" s="40">
        <f t="shared" si="0"/>
        <v>0</v>
      </c>
      <c r="J15" s="43">
        <f t="shared" si="1"/>
        <v>0</v>
      </c>
      <c r="K15" s="43">
        <f t="shared" si="2"/>
        <v>0</v>
      </c>
      <c r="L15" s="44">
        <f t="shared" si="3"/>
        <v>0</v>
      </c>
    </row>
    <row r="16" spans="1:12" ht="27" customHeight="1" x14ac:dyDescent="0.3">
      <c r="A16" s="47">
        <f>Octobre!A16</f>
        <v>0</v>
      </c>
      <c r="B16" s="38">
        <f>Février!B16</f>
        <v>0</v>
      </c>
      <c r="C16" s="38"/>
      <c r="D16" s="52">
        <f>0</f>
        <v>0</v>
      </c>
      <c r="E16" s="53">
        <f>0</f>
        <v>0</v>
      </c>
      <c r="F16" s="40">
        <f>Février!I16</f>
        <v>0</v>
      </c>
      <c r="G16" s="40">
        <f t="shared" si="4"/>
        <v>0</v>
      </c>
      <c r="H16" s="40">
        <f t="shared" si="5"/>
        <v>0</v>
      </c>
      <c r="I16" s="40">
        <f t="shared" si="0"/>
        <v>0</v>
      </c>
      <c r="J16" s="43">
        <f t="shared" si="1"/>
        <v>0</v>
      </c>
      <c r="K16" s="43">
        <f t="shared" si="2"/>
        <v>0</v>
      </c>
      <c r="L16" s="44">
        <f t="shared" si="3"/>
        <v>0</v>
      </c>
    </row>
    <row r="17" spans="1:12" ht="27" customHeight="1" x14ac:dyDescent="0.3">
      <c r="A17" s="47">
        <f>Octobre!A17</f>
        <v>0</v>
      </c>
      <c r="B17" s="38">
        <f>Février!B17</f>
        <v>0</v>
      </c>
      <c r="C17" s="38"/>
      <c r="D17" s="52">
        <f>0</f>
        <v>0</v>
      </c>
      <c r="E17" s="53">
        <f>0</f>
        <v>0</v>
      </c>
      <c r="F17" s="40">
        <f>Février!I17</f>
        <v>0</v>
      </c>
      <c r="G17" s="40">
        <f t="shared" si="4"/>
        <v>0</v>
      </c>
      <c r="H17" s="40">
        <f t="shared" si="5"/>
        <v>0</v>
      </c>
      <c r="I17" s="40">
        <f t="shared" si="0"/>
        <v>0</v>
      </c>
      <c r="J17" s="43">
        <f t="shared" si="1"/>
        <v>0</v>
      </c>
      <c r="K17" s="43">
        <f t="shared" si="2"/>
        <v>0</v>
      </c>
      <c r="L17" s="44">
        <f t="shared" si="3"/>
        <v>0</v>
      </c>
    </row>
    <row r="18" spans="1:12" ht="27" customHeight="1" x14ac:dyDescent="0.3">
      <c r="A18" s="47">
        <f>Octobre!A18</f>
        <v>0</v>
      </c>
      <c r="B18" s="38">
        <f>Février!B18</f>
        <v>0</v>
      </c>
      <c r="C18" s="38"/>
      <c r="D18" s="52">
        <f>0</f>
        <v>0</v>
      </c>
      <c r="E18" s="53">
        <f>0</f>
        <v>0</v>
      </c>
      <c r="F18" s="40">
        <f>Février!I18</f>
        <v>0</v>
      </c>
      <c r="G18" s="40">
        <f t="shared" si="4"/>
        <v>0</v>
      </c>
      <c r="H18" s="40">
        <f t="shared" si="5"/>
        <v>0</v>
      </c>
      <c r="I18" s="40">
        <f t="shared" si="0"/>
        <v>0</v>
      </c>
      <c r="J18" s="43">
        <f t="shared" si="1"/>
        <v>0</v>
      </c>
      <c r="K18" s="43">
        <f t="shared" si="2"/>
        <v>0</v>
      </c>
      <c r="L18" s="44">
        <f t="shared" si="3"/>
        <v>0</v>
      </c>
    </row>
    <row r="19" spans="1:12" ht="27" customHeight="1" x14ac:dyDescent="0.3">
      <c r="A19" s="47">
        <f>Octobre!A19</f>
        <v>0</v>
      </c>
      <c r="B19" s="38">
        <f>Février!B19</f>
        <v>0</v>
      </c>
      <c r="C19" s="38"/>
      <c r="D19" s="52">
        <f>0</f>
        <v>0</v>
      </c>
      <c r="E19" s="53">
        <f>0</f>
        <v>0</v>
      </c>
      <c r="F19" s="40">
        <f>Février!I19</f>
        <v>0</v>
      </c>
      <c r="G19" s="40">
        <f t="shared" si="4"/>
        <v>0</v>
      </c>
      <c r="H19" s="40">
        <f t="shared" si="5"/>
        <v>0</v>
      </c>
      <c r="I19" s="40">
        <f t="shared" si="0"/>
        <v>0</v>
      </c>
      <c r="J19" s="43">
        <f t="shared" si="1"/>
        <v>0</v>
      </c>
      <c r="K19" s="43">
        <f t="shared" si="2"/>
        <v>0</v>
      </c>
      <c r="L19" s="44">
        <f t="shared" si="3"/>
        <v>0</v>
      </c>
    </row>
    <row r="20" spans="1:12" ht="27" customHeight="1" x14ac:dyDescent="0.3">
      <c r="A20" s="57" t="s">
        <v>39</v>
      </c>
      <c r="B20" s="58">
        <f>IF(SUM(B12:B19)&gt;SUM(A7:A11),"ERREUR",SUM(B12:B19))</f>
        <v>0</v>
      </c>
      <c r="C20" s="58">
        <f t="shared" ref="C20:E20" si="6">SUM(C12:C19)</f>
        <v>0</v>
      </c>
      <c r="D20" s="58">
        <f t="shared" si="6"/>
        <v>0</v>
      </c>
      <c r="E20" s="58">
        <f t="shared" si="6"/>
        <v>0</v>
      </c>
      <c r="F20" s="58">
        <f>SUM(F12:F19)</f>
        <v>0</v>
      </c>
      <c r="G20" s="59">
        <f>SUM(A7:A11)-I20</f>
        <v>0</v>
      </c>
      <c r="H20" s="60">
        <f>IF(SUM(C20:G20)&lt;&gt;SUM(A7:A11),"ERREUR",SUM(A7:A11))</f>
        <v>0</v>
      </c>
      <c r="I20" s="60">
        <f>C20+F20</f>
        <v>0</v>
      </c>
      <c r="J20" s="61">
        <f>C20*4</f>
        <v>0</v>
      </c>
      <c r="K20" s="61">
        <f>F20*4</f>
        <v>0</v>
      </c>
      <c r="L20" s="62">
        <f>J20+K20</f>
        <v>0</v>
      </c>
    </row>
    <row r="21" spans="1:12" ht="27" customHeight="1" thickBot="1" x14ac:dyDescent="0.35">
      <c r="A21" s="54"/>
      <c r="B21" s="55"/>
      <c r="C21" s="55"/>
      <c r="D21" s="55"/>
      <c r="E21" s="55"/>
      <c r="F21" s="55"/>
      <c r="G21" s="56"/>
      <c r="H21" s="98" t="s">
        <v>41</v>
      </c>
      <c r="I21" s="99"/>
      <c r="J21" s="99"/>
      <c r="K21" s="99"/>
      <c r="L21" s="63">
        <f>L20*0.05</f>
        <v>0</v>
      </c>
    </row>
    <row r="22" spans="1:12" ht="9" customHeight="1" thickTop="1" thickBot="1" x14ac:dyDescent="0.35">
      <c r="A22" s="26"/>
      <c r="B22" s="27"/>
      <c r="C22" s="28"/>
      <c r="D22" s="28"/>
      <c r="E22" s="28"/>
      <c r="F22" s="29"/>
      <c r="G22" s="27"/>
      <c r="H22" s="27"/>
      <c r="I22" s="27"/>
      <c r="J22" s="30"/>
      <c r="K22" s="30"/>
      <c r="L22" s="31"/>
    </row>
    <row r="23" spans="1:12" ht="27" customHeight="1" thickTop="1" x14ac:dyDescent="0.3">
      <c r="A23" s="97" t="s">
        <v>24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6"/>
    </row>
    <row r="24" spans="1:12" ht="27" customHeight="1" x14ac:dyDescent="0.3">
      <c r="A24" s="91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</row>
    <row r="25" spans="1:12" ht="27" customHeight="1" x14ac:dyDescent="0.3">
      <c r="A25" s="91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3"/>
    </row>
    <row r="26" spans="1:12" ht="27" customHeight="1" x14ac:dyDescent="0.3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3"/>
    </row>
    <row r="27" spans="1:12" ht="27" customHeight="1" x14ac:dyDescent="0.3">
      <c r="A27" s="16"/>
      <c r="J27" s="67" t="s">
        <v>26</v>
      </c>
      <c r="K27" s="68"/>
      <c r="L27" s="17"/>
    </row>
    <row r="28" spans="1:12" ht="27" customHeight="1" x14ac:dyDescent="0.3">
      <c r="A28" s="16"/>
      <c r="J28" s="68"/>
      <c r="K28" s="68"/>
      <c r="L28" s="17"/>
    </row>
    <row r="29" spans="1:12" ht="27" customHeight="1" thickBot="1" x14ac:dyDescent="0.35">
      <c r="A29" s="9"/>
      <c r="B29" s="10"/>
      <c r="C29" s="10"/>
      <c r="D29" s="10"/>
      <c r="E29" s="10"/>
      <c r="F29" s="10"/>
      <c r="G29" s="18"/>
      <c r="H29" s="10"/>
      <c r="I29" s="10"/>
      <c r="J29" s="18" t="s">
        <v>42</v>
      </c>
      <c r="K29" s="10"/>
      <c r="L29" s="11"/>
    </row>
    <row r="30" spans="1:12" ht="19.95" customHeight="1" thickTop="1" x14ac:dyDescent="0.3">
      <c r="L30" s="66" t="str">
        <f>Octobre!L30</f>
        <v>QC08RF-EX</v>
      </c>
    </row>
    <row r="31" spans="1:12" ht="19.95" customHeight="1" x14ac:dyDescent="0.3"/>
    <row r="32" spans="1:12" ht="19.95" customHeight="1" x14ac:dyDescent="0.3"/>
    <row r="33" ht="19.95" customHeight="1" x14ac:dyDescent="0.3"/>
    <row r="34" ht="19.95" customHeight="1" x14ac:dyDescent="0.3"/>
    <row r="35" ht="19.95" customHeight="1" x14ac:dyDescent="0.3"/>
    <row r="36" ht="19.95" customHeight="1" x14ac:dyDescent="0.3"/>
    <row r="37" ht="19.95" customHeight="1" x14ac:dyDescent="0.3"/>
    <row r="38" ht="19.95" customHeight="1" x14ac:dyDescent="0.3"/>
    <row r="39" ht="19.95" customHeight="1" x14ac:dyDescent="0.3"/>
    <row r="40" ht="19.95" customHeight="1" x14ac:dyDescent="0.3"/>
    <row r="41" ht="19.95" customHeight="1" x14ac:dyDescent="0.3"/>
    <row r="42" ht="19.95" customHeight="1" x14ac:dyDescent="0.3"/>
    <row r="43" ht="19.95" customHeight="1" x14ac:dyDescent="0.3"/>
  </sheetData>
  <sheetProtection algorithmName="SHA-512" hashValue="1f0/rnJfEZr3LeM2BiNd4a0lTGJJriMavL88GtB9WospOfhQe4tejcVXdEK2mqZRH9jyqzln8ZElyvJQpKJqyg==" saltValue="bNJeTiiUp8qrK/+wKds8Uw==" spinCount="100000" sheet="1" selectLockedCells="1"/>
  <mergeCells count="24">
    <mergeCell ref="B4:I4"/>
    <mergeCell ref="J27:K28"/>
    <mergeCell ref="A2:J2"/>
    <mergeCell ref="A3:J3"/>
    <mergeCell ref="C5:J5"/>
    <mergeCell ref="B6:I6"/>
    <mergeCell ref="J6:L6"/>
    <mergeCell ref="L8:L11"/>
    <mergeCell ref="A23:B23"/>
    <mergeCell ref="C23:L23"/>
    <mergeCell ref="A25:L25"/>
    <mergeCell ref="A26:L26"/>
    <mergeCell ref="G8:G11"/>
    <mergeCell ref="H8:H11"/>
    <mergeCell ref="I8:I11"/>
    <mergeCell ref="J8:J11"/>
    <mergeCell ref="K8:K11"/>
    <mergeCell ref="A24:L24"/>
    <mergeCell ref="B8:B11"/>
    <mergeCell ref="C8:C11"/>
    <mergeCell ref="D8:D11"/>
    <mergeCell ref="E8:E11"/>
    <mergeCell ref="F8:F11"/>
    <mergeCell ref="H21:K21"/>
  </mergeCells>
  <conditionalFormatting sqref="A8:A11">
    <cfRule type="cellIs" dxfId="5" priority="5" operator="equal">
      <formula>0</formula>
    </cfRule>
  </conditionalFormatting>
  <conditionalFormatting sqref="A12:A19">
    <cfRule type="cellIs" dxfId="4" priority="4" operator="equal">
      <formula>0</formula>
    </cfRule>
  </conditionalFormatting>
  <conditionalFormatting sqref="B13:B19">
    <cfRule type="cellIs" dxfId="3" priority="1" operator="equal">
      <formula>0</formula>
    </cfRule>
  </conditionalFormatting>
  <conditionalFormatting sqref="B12:C12">
    <cfRule type="cellIs" dxfId="2" priority="3" operator="equal">
      <formula>0</formula>
    </cfRule>
  </conditionalFormatting>
  <conditionalFormatting sqref="C12:C19">
    <cfRule type="cellIs" dxfId="1" priority="2" operator="equal">
      <formula>0</formula>
    </cfRule>
  </conditionalFormatting>
  <conditionalFormatting sqref="F12:L19">
    <cfRule type="cellIs" dxfId="0" priority="6" operator="equal">
      <formula>0</formula>
    </cfRule>
  </conditionalFormatting>
  <dataValidations count="6">
    <dataValidation type="whole" operator="greaterThanOrEqual" allowBlank="1" showInputMessage="1" showErrorMessage="1" sqref="A12:E12 A7 B13:C19" xr:uid="{DAA61615-9087-479A-8B07-9CD719585F8D}">
      <formula1>0</formula1>
    </dataValidation>
    <dataValidation type="whole" allowBlank="1" showInputMessage="1" showErrorMessage="1" sqref="C22" xr:uid="{E073194F-9B20-4FE5-BE65-78444733D7A5}">
      <formula1>0</formula1>
      <formula2>B22</formula2>
    </dataValidation>
    <dataValidation type="whole" allowBlank="1" showInputMessage="1" showErrorMessage="1" sqref="A22 A13:A19 D13:E19" xr:uid="{D9E31BC8-DC15-4C55-920F-A87F47CAF857}">
      <formula1>-150000</formula1>
      <formula2>150000</formula2>
    </dataValidation>
    <dataValidation type="whole" allowBlank="1" showInputMessage="1" showErrorMessage="1" sqref="D22:E22" xr:uid="{C99DAF9A-C5E3-45E4-8E79-D4C96813AB77}">
      <formula1>0</formula1>
      <formula2>B22</formula2>
    </dataValidation>
    <dataValidation type="whole" allowBlank="1" showInputMessage="1" showErrorMessage="1" sqref="F41" xr:uid="{BAF422B0-D6F2-44BD-BC3A-5E6510E8AFA4}">
      <formula1>1</formula1>
      <formula2>116</formula2>
    </dataValidation>
    <dataValidation type="whole" operator="greaterThan" allowBlank="1" showInputMessage="1" showErrorMessage="1" sqref="A8:A11" xr:uid="{CE881468-E166-44E2-9131-121CE3CBF19F}">
      <formula1>0</formula1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r:id="rId1"/>
  <ignoredErrors>
    <ignoredError sqref="L30 B12 A8:A11 L2 A3 B4 B13:B1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Octobre</vt:lpstr>
      <vt:lpstr>Novembre</vt:lpstr>
      <vt:lpstr>Décembre</vt:lpstr>
      <vt:lpstr>Janvier</vt:lpstr>
      <vt:lpstr>Février</vt:lpstr>
      <vt:lpstr>Mars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Paratte Ex-Député d'État</dc:creator>
  <cp:lastModifiedBy>Richard Paratte Ex-Député d'État</cp:lastModifiedBy>
  <cp:lastPrinted>2026-07-15T13:32:29Z</cp:lastPrinted>
  <dcterms:created xsi:type="dcterms:W3CDTF">2026-06-18T18:50:36Z</dcterms:created>
  <dcterms:modified xsi:type="dcterms:W3CDTF">2026-09-09T14:17:47Z</dcterms:modified>
</cp:coreProperties>
</file>